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PORT-FIN27" sheetId="1" r:id="rId1"/>
  </sheets>
  <definedNames>
    <definedName name="_xlnm.Print_Area" localSheetId="0">'RAPORT-FIN27'!$A$1:$M$54</definedName>
    <definedName name="_xlnm.Print_Area" localSheetId="0">'RAPORT-FIN27'!$A$1:$M$54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<sst xmlns="http://schemas.openxmlformats.org/spreadsheetml/2006/main" count="92" uniqueCount="76">
  <si>
    <t>L</t>
  </si>
  <si>
    <t>BC "Moldova-Agroindbank" S.A.</t>
  </si>
  <si>
    <t>AGRNMD2X</t>
  </si>
  <si>
    <t xml:space="preserve"> FIN 27 - Expunerea la riscul ratei dobanzii                                                                        </t>
  </si>
  <si>
    <t>la data din 31 decembrie 2014</t>
  </si>
  <si>
    <t>Unitatea de masura,  lei</t>
  </si>
  <si>
    <t>Cod pozitie</t>
  </si>
  <si>
    <t>pina la 1 luna</t>
  </si>
  <si>
    <t>1-2  luni</t>
  </si>
  <si>
    <t>2-3 luni</t>
  </si>
  <si>
    <t>3-6 luni</t>
  </si>
  <si>
    <t>6-9 luni</t>
  </si>
  <si>
    <t>9-12 luni</t>
  </si>
  <si>
    <t>1-5 ani</t>
  </si>
  <si>
    <t>mai mult de 5 ani</t>
  </si>
  <si>
    <t>Fara dobinda</t>
  </si>
  <si>
    <t>Total</t>
  </si>
  <si>
    <t>A</t>
  </si>
  <si>
    <t>B</t>
  </si>
  <si>
    <t>010</t>
  </si>
  <si>
    <t>Numerar si echivalente de numerar</t>
  </si>
  <si>
    <t>020</t>
  </si>
  <si>
    <t>Active financiare detinute pentru tranzactionare</t>
  </si>
  <si>
    <t>021</t>
  </si>
  <si>
    <t>Instrumente derivate detinute pentru tranzactionare</t>
  </si>
  <si>
    <t>022</t>
  </si>
  <si>
    <t>Instrumente de capitaluri proprii</t>
  </si>
  <si>
    <t>023</t>
  </si>
  <si>
    <t>Instrumente de datorie</t>
  </si>
  <si>
    <t>024</t>
  </si>
  <si>
    <t>Credite si avansuri</t>
  </si>
  <si>
    <t>030</t>
  </si>
  <si>
    <t xml:space="preserve">Active financiare desemnate ca fiind evaluate la valoarea justa prin profit sau pierdere </t>
  </si>
  <si>
    <t>031</t>
  </si>
  <si>
    <t>032</t>
  </si>
  <si>
    <t>033</t>
  </si>
  <si>
    <t>040</t>
  </si>
  <si>
    <t>Active financiare disponibile pentru vinzare</t>
  </si>
  <si>
    <t>041</t>
  </si>
  <si>
    <t>042</t>
  </si>
  <si>
    <t>043</t>
  </si>
  <si>
    <t>050</t>
  </si>
  <si>
    <t>Imprumuturi  si creante</t>
  </si>
  <si>
    <t>051</t>
  </si>
  <si>
    <t>052</t>
  </si>
  <si>
    <t>Rezerva minima obligatorie aferenta mijloacelor atrase in moneda liber convertibila</t>
  </si>
  <si>
    <t>053</t>
  </si>
  <si>
    <t>060</t>
  </si>
  <si>
    <t>Investitii pastrate pana la scadenta</t>
  </si>
  <si>
    <t>061</t>
  </si>
  <si>
    <t>062</t>
  </si>
  <si>
    <t>070</t>
  </si>
  <si>
    <t>Alte active financiare</t>
  </si>
  <si>
    <t>080</t>
  </si>
  <si>
    <t>Total active financiare</t>
  </si>
  <si>
    <t>090</t>
  </si>
  <si>
    <t>Datorii finciare detinute pentru tranzactionare</t>
  </si>
  <si>
    <t>091</t>
  </si>
  <si>
    <t>092</t>
  </si>
  <si>
    <t>Pozitii scurte</t>
  </si>
  <si>
    <t>093</t>
  </si>
  <si>
    <t>Depozite</t>
  </si>
  <si>
    <t>094</t>
  </si>
  <si>
    <t>Datorii constituite prin titluri</t>
  </si>
  <si>
    <t>095</t>
  </si>
  <si>
    <t>Alte datorii financiare</t>
  </si>
  <si>
    <t>Datorii financiare desemnate ca fiind evaluate la valoare justa prin profit sau pierdere</t>
  </si>
  <si>
    <t>Alte  datorii financiare</t>
  </si>
  <si>
    <t>Datorii financiare evaluate la cost amortizat</t>
  </si>
  <si>
    <t xml:space="preserve">Depozite </t>
  </si>
  <si>
    <t>Total obligatiuni financiare</t>
  </si>
  <si>
    <t>Decalaje de dobinda</t>
  </si>
  <si>
    <t>Conducatorul bancii</t>
  </si>
  <si>
    <t>Serghei Cebotari</t>
  </si>
  <si>
    <t xml:space="preserve">Contabil-sef   </t>
  </si>
  <si>
    <t>Carolina Semeniuc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</si>
</sst>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"/>
    <numFmt numFmtId="167" formatCode="#,##0"/>
  </numFmts>
  <fonts count="14">
    <font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6" fontId="0" fillId="0" borderId="0" xfId="20" applyNumberFormat="1">
      <alignment/>
      <protection/>
    </xf>
    <xf numFmtId="164" fontId="2" fillId="0" borderId="0" xfId="20" applyNumberFormat="1" applyFont="1" applyAlignment="1">
      <alignment wrapText="1"/>
      <protection/>
    </xf>
    <xf numFmtId="164" fontId="0" fillId="0" borderId="0" xfId="20" applyNumberFormat="1">
      <alignment/>
      <protection/>
    </xf>
    <xf numFmtId="164" fontId="3" fillId="0" borderId="0" xfId="20" applyNumberFormat="1" applyFont="1">
      <alignment/>
      <protection/>
    </xf>
    <xf numFmtId="164" fontId="4" fillId="0" borderId="0" xfId="20" applyNumberFormat="1" applyFont="1">
      <alignment/>
      <protection/>
    </xf>
    <xf numFmtId="164" fontId="1" fillId="0" borderId="0" xfId="20" applyNumberFormat="1" applyFont="1">
      <alignment/>
      <protection/>
    </xf>
    <xf numFmtId="164" fontId="5" fillId="0" borderId="0" xfId="20" applyNumberFormat="1" applyFont="1">
      <alignment/>
      <protection/>
    </xf>
    <xf numFmtId="164" fontId="3" fillId="0" borderId="0" xfId="20" applyNumberFormat="1" applyFont="1" applyAlignment="1">
      <alignment horizontal="center"/>
      <protection/>
    </xf>
    <xf numFmtId="164" fontId="0" fillId="0" borderId="0" xfId="20" applyNumberFormat="1" applyBorder="1">
      <alignment/>
      <protection/>
    </xf>
    <xf numFmtId="164" fontId="1" fillId="0" borderId="0" xfId="20" applyNumberFormat="1" applyFont="1" applyBorder="1">
      <alignment/>
      <protection/>
    </xf>
    <xf numFmtId="164" fontId="0" fillId="0" borderId="0" xfId="20" applyBorder="1">
      <alignment/>
      <protection/>
    </xf>
    <xf numFmtId="164" fontId="3" fillId="0" borderId="0" xfId="20" applyNumberFormat="1" applyFont="1" applyBorder="1" applyAlignment="1">
      <alignment horizontal="left"/>
      <protection/>
    </xf>
    <xf numFmtId="164" fontId="5" fillId="0" borderId="0" xfId="20" applyFont="1" applyBorder="1">
      <alignment/>
      <protection/>
    </xf>
    <xf numFmtId="164" fontId="3" fillId="0" borderId="0" xfId="20" applyNumberFormat="1" applyFont="1" applyBorder="1">
      <alignment/>
      <protection/>
    </xf>
    <xf numFmtId="164" fontId="3" fillId="0" borderId="0" xfId="20" applyNumberFormat="1" applyFont="1" applyFill="1" applyAlignment="1" applyProtection="1">
      <alignment wrapText="1"/>
      <protection/>
    </xf>
    <xf numFmtId="164" fontId="6" fillId="0" borderId="0" xfId="20" applyNumberFormat="1" applyFont="1" applyFill="1" applyAlignment="1" applyProtection="1">
      <alignment wrapText="1"/>
      <protection/>
    </xf>
    <xf numFmtId="164" fontId="7" fillId="0" borderId="0" xfId="20" applyNumberFormat="1" applyFont="1">
      <alignment/>
      <protection/>
    </xf>
    <xf numFmtId="164" fontId="8" fillId="2" borderId="1" xfId="20" applyNumberFormat="1" applyFont="1" applyFill="1" applyBorder="1" applyAlignment="1" applyProtection="1">
      <alignment horizontal="center" vertical="center" wrapText="1"/>
      <protection/>
    </xf>
    <xf numFmtId="164" fontId="8" fillId="2" borderId="2" xfId="20" applyNumberFormat="1" applyFont="1" applyFill="1" applyBorder="1" applyAlignment="1" applyProtection="1">
      <alignment horizontal="center" vertical="center" wrapText="1"/>
      <protection/>
    </xf>
    <xf numFmtId="164" fontId="8" fillId="2" borderId="3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20" applyFont="1">
      <alignment/>
      <protection/>
    </xf>
    <xf numFmtId="164" fontId="6" fillId="0" borderId="0" xfId="20" applyNumberFormat="1" applyFont="1">
      <alignment/>
      <protection/>
    </xf>
    <xf numFmtId="164" fontId="6" fillId="2" borderId="4" xfId="20" applyNumberFormat="1" applyFont="1" applyFill="1" applyBorder="1" applyAlignment="1">
      <alignment horizontal="center"/>
      <protection/>
    </xf>
    <xf numFmtId="164" fontId="9" fillId="2" borderId="5" xfId="20" applyNumberFormat="1" applyFont="1" applyFill="1" applyBorder="1" applyAlignment="1">
      <alignment horizontal="center"/>
      <protection/>
    </xf>
    <xf numFmtId="164" fontId="6" fillId="2" borderId="6" xfId="20" applyNumberFormat="1" applyFont="1" applyFill="1" applyBorder="1" applyAlignment="1">
      <alignment horizontal="center"/>
      <protection/>
    </xf>
    <xf numFmtId="164" fontId="6" fillId="2" borderId="7" xfId="20" applyNumberFormat="1" applyFont="1" applyFill="1" applyBorder="1" applyAlignment="1" applyProtection="1">
      <alignment horizontal="center" wrapText="1"/>
      <protection/>
    </xf>
    <xf numFmtId="164" fontId="6" fillId="0" borderId="0" xfId="20" applyFont="1">
      <alignment/>
      <protection/>
    </xf>
    <xf numFmtId="164" fontId="3" fillId="0" borderId="4" xfId="20" applyNumberFormat="1" applyFont="1" applyFill="1" applyBorder="1" applyAlignment="1" applyProtection="1">
      <alignment horizontal="center"/>
      <protection/>
    </xf>
    <xf numFmtId="164" fontId="3" fillId="0" borderId="5" xfId="20" applyNumberFormat="1" applyFont="1" applyFill="1" applyBorder="1" applyAlignment="1" applyProtection="1">
      <alignment wrapText="1"/>
      <protection/>
    </xf>
    <xf numFmtId="167" fontId="3" fillId="0" borderId="5" xfId="20" applyNumberFormat="1" applyFont="1" applyFill="1" applyBorder="1" applyAlignment="1" applyProtection="1">
      <alignment horizontal="right" wrapText="1"/>
      <protection/>
    </xf>
    <xf numFmtId="167" fontId="3" fillId="0" borderId="5" xfId="20" applyNumberFormat="1" applyFont="1" applyFill="1" applyBorder="1" applyAlignment="1" applyProtection="1">
      <alignment horizontal="right"/>
      <protection/>
    </xf>
    <xf numFmtId="167" fontId="3" fillId="0" borderId="8" xfId="20" applyNumberFormat="1" applyFont="1" applyFill="1" applyBorder="1" applyAlignment="1" applyProtection="1">
      <alignment horizontal="right"/>
      <protection/>
    </xf>
    <xf numFmtId="164" fontId="5" fillId="0" borderId="0" xfId="20" applyFont="1">
      <alignment/>
      <protection/>
    </xf>
    <xf numFmtId="167" fontId="3" fillId="0" borderId="9" xfId="20" applyNumberFormat="1" applyFont="1" applyFill="1" applyBorder="1" applyAlignment="1" applyProtection="1">
      <alignment horizontal="right"/>
      <protection/>
    </xf>
    <xf numFmtId="164" fontId="5" fillId="0" borderId="4" xfId="20" applyNumberFormat="1" applyFont="1" applyFill="1" applyBorder="1" applyAlignment="1" applyProtection="1">
      <alignment horizontal="center"/>
      <protection/>
    </xf>
    <xf numFmtId="164" fontId="5" fillId="0" borderId="5" xfId="20" applyNumberFormat="1" applyFont="1" applyFill="1" applyBorder="1" applyAlignment="1" applyProtection="1">
      <alignment vertical="center" wrapText="1"/>
      <protection/>
    </xf>
    <xf numFmtId="167" fontId="5" fillId="0" borderId="5" xfId="20" applyNumberFormat="1" applyFont="1" applyFill="1" applyBorder="1" applyAlignment="1" applyProtection="1">
      <alignment horizontal="right"/>
      <protection/>
    </xf>
    <xf numFmtId="167" fontId="5" fillId="0" borderId="8" xfId="20" applyNumberFormat="1" applyFont="1" applyFill="1" applyBorder="1" applyAlignment="1" applyProtection="1">
      <alignment horizontal="right"/>
      <protection/>
    </xf>
    <xf numFmtId="167" fontId="3" fillId="0" borderId="10" xfId="20" applyNumberFormat="1" applyFont="1" applyFill="1" applyBorder="1" applyAlignment="1" applyProtection="1">
      <alignment horizontal="right"/>
      <protection/>
    </xf>
    <xf numFmtId="164" fontId="5" fillId="0" borderId="5" xfId="20" applyNumberFormat="1" applyFont="1" applyFill="1" applyBorder="1" applyAlignment="1" applyProtection="1">
      <alignment wrapText="1"/>
      <protection/>
    </xf>
    <xf numFmtId="167" fontId="5" fillId="0" borderId="10" xfId="20" applyNumberFormat="1" applyFont="1" applyFill="1" applyBorder="1" applyAlignment="1" applyProtection="1">
      <alignment horizontal="right"/>
      <protection/>
    </xf>
    <xf numFmtId="167" fontId="5" fillId="0" borderId="5" xfId="20" applyNumberFormat="1" applyFont="1" applyFill="1" applyBorder="1" applyAlignment="1" applyProtection="1">
      <alignment horizontal="right" wrapText="1"/>
      <protection/>
    </xf>
    <xf numFmtId="167" fontId="5" fillId="0" borderId="11" xfId="20" applyNumberFormat="1" applyFont="1" applyFill="1" applyBorder="1" applyAlignment="1" applyProtection="1">
      <alignment horizontal="right"/>
      <protection/>
    </xf>
    <xf numFmtId="164" fontId="3" fillId="0" borderId="12" xfId="20" applyNumberFormat="1" applyFont="1" applyFill="1" applyBorder="1" applyAlignment="1" applyProtection="1">
      <alignment horizontal="center"/>
      <protection/>
    </xf>
    <xf numFmtId="164" fontId="3" fillId="0" borderId="13" xfId="20" applyNumberFormat="1" applyFont="1" applyFill="1" applyBorder="1" applyAlignment="1" applyProtection="1">
      <alignment wrapText="1"/>
      <protection/>
    </xf>
    <xf numFmtId="167" fontId="3" fillId="0" borderId="13" xfId="20" applyNumberFormat="1" applyFont="1" applyFill="1" applyBorder="1" applyAlignment="1" applyProtection="1">
      <alignment horizontal="right"/>
      <protection/>
    </xf>
    <xf numFmtId="164" fontId="0" fillId="0" borderId="0" xfId="20" applyNumberFormat="1" applyFont="1">
      <alignment/>
      <protection/>
    </xf>
    <xf numFmtId="164" fontId="6" fillId="0" borderId="0" xfId="20" applyNumberFormat="1" applyFont="1" applyFill="1" applyAlignment="1" applyProtection="1">
      <alignment/>
      <protection/>
    </xf>
    <xf numFmtId="164" fontId="9" fillId="0" borderId="0" xfId="20" applyNumberFormat="1" applyFont="1" applyFill="1" applyAlignment="1" applyProtection="1">
      <alignment wrapText="1"/>
      <protection/>
    </xf>
    <xf numFmtId="164" fontId="0" fillId="0" borderId="0" xfId="20" applyFont="1">
      <alignment/>
      <protection/>
    </xf>
    <xf numFmtId="164" fontId="10" fillId="0" borderId="0" xfId="20" applyNumberFormat="1" applyFont="1">
      <alignment/>
      <protection/>
    </xf>
    <xf numFmtId="164" fontId="11" fillId="0" borderId="0" xfId="20" applyNumberFormat="1" applyFont="1" applyAlignment="1">
      <alignment/>
      <protection/>
    </xf>
    <xf numFmtId="164" fontId="11" fillId="0" borderId="0" xfId="20" applyFont="1" applyBorder="1">
      <alignment/>
      <protection/>
    </xf>
    <xf numFmtId="164" fontId="7" fillId="0" borderId="0" xfId="20" applyFont="1" applyBorder="1">
      <alignment/>
      <protection/>
    </xf>
    <xf numFmtId="164" fontId="12" fillId="0" borderId="14" xfId="20" applyFont="1" applyBorder="1">
      <alignment/>
      <protection/>
    </xf>
    <xf numFmtId="164" fontId="12" fillId="0" borderId="14" xfId="20" applyNumberFormat="1" applyFont="1" applyBorder="1">
      <alignment/>
      <protection/>
    </xf>
    <xf numFmtId="164" fontId="11" fillId="0" borderId="0" xfId="20" applyFont="1">
      <alignment/>
      <protection/>
    </xf>
    <xf numFmtId="164" fontId="10" fillId="0" borderId="0" xfId="20" applyFont="1">
      <alignment/>
      <protection/>
    </xf>
    <xf numFmtId="164" fontId="11" fillId="0" borderId="0" xfId="20" applyNumberFormat="1" applyFont="1">
      <alignment/>
      <protection/>
    </xf>
    <xf numFmtId="164" fontId="11" fillId="0" borderId="0" xfId="20" applyNumberFormat="1" applyFont="1" applyBorder="1">
      <alignment/>
      <protection/>
    </xf>
    <xf numFmtId="164" fontId="13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="57" zoomScaleNormal="60" zoomScaleSheetLayoutView="57" workbookViewId="0" topLeftCell="A1">
      <selection activeCell="C29" sqref="C29"/>
    </sheetView>
  </sheetViews>
  <sheetFormatPr defaultColWidth="9.140625" defaultRowHeight="12.75"/>
  <cols>
    <col min="1" max="1" width="4.7109375" style="1" customWidth="1"/>
    <col min="2" max="2" width="11.140625" style="1" customWidth="1"/>
    <col min="3" max="3" width="65.7109375" style="2" customWidth="1"/>
    <col min="4" max="4" width="22.57421875" style="1" customWidth="1"/>
    <col min="5" max="12" width="20.28125" style="1" customWidth="1"/>
    <col min="13" max="13" width="20.28125" style="3" customWidth="1"/>
    <col min="14" max="16384" width="8.7109375" style="1" customWidth="1"/>
  </cols>
  <sheetData>
    <row r="1" spans="1:13" ht="26.25" customHeight="1">
      <c r="A1" s="4" t="s">
        <v>0</v>
      </c>
      <c r="B1" s="5"/>
      <c r="C1" s="6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/>
      <c r="B2" s="5"/>
      <c r="C2" s="6" t="s">
        <v>2</v>
      </c>
      <c r="D2" s="5"/>
      <c r="E2" s="5"/>
      <c r="F2" s="5"/>
      <c r="G2" s="7"/>
      <c r="H2" s="7"/>
      <c r="I2" s="7"/>
      <c r="J2" s="7"/>
      <c r="K2" s="7"/>
      <c r="L2" s="7"/>
      <c r="M2" s="5"/>
    </row>
    <row r="3" spans="1:13" ht="12.75">
      <c r="A3" s="5"/>
      <c r="B3" s="5"/>
      <c r="C3" s="8"/>
      <c r="D3" s="5"/>
      <c r="F3" s="9"/>
      <c r="G3" s="10"/>
      <c r="H3" s="9"/>
      <c r="I3" s="5"/>
      <c r="J3" s="5"/>
      <c r="K3" s="5"/>
      <c r="L3" s="5"/>
      <c r="M3" s="5"/>
    </row>
    <row r="4" spans="1:13" s="13" customFormat="1" ht="12.75">
      <c r="A4" s="11"/>
      <c r="B4" s="11"/>
      <c r="C4" s="12"/>
      <c r="E4" s="11"/>
      <c r="F4" s="14" t="s">
        <v>3</v>
      </c>
      <c r="G4" s="15"/>
      <c r="H4" s="16"/>
      <c r="I4" s="11"/>
      <c r="J4" s="11"/>
      <c r="K4" s="11"/>
      <c r="L4" s="11"/>
      <c r="M4" s="11"/>
    </row>
    <row r="5" spans="1:13" ht="17.25" customHeight="1">
      <c r="A5" s="5"/>
      <c r="B5" s="5"/>
      <c r="C5" s="8"/>
      <c r="E5" s="5"/>
      <c r="F5" s="9"/>
      <c r="G5" s="10" t="s">
        <v>4</v>
      </c>
      <c r="H5" s="17"/>
      <c r="I5" s="18"/>
      <c r="J5" s="18"/>
      <c r="K5" s="5"/>
      <c r="L5" s="5"/>
      <c r="M5" s="5"/>
    </row>
    <row r="6" spans="1:13" ht="12.75">
      <c r="A6" s="5"/>
      <c r="B6" s="5"/>
      <c r="C6" s="8"/>
      <c r="D6" s="5"/>
      <c r="E6" s="5"/>
      <c r="F6" s="5"/>
      <c r="G6" s="5"/>
      <c r="H6" s="5"/>
      <c r="I6" s="5"/>
      <c r="J6" s="5"/>
      <c r="L6" s="8" t="s">
        <v>5</v>
      </c>
      <c r="M6" s="5"/>
    </row>
    <row r="7" spans="1:13" s="23" customFormat="1" ht="50.25" customHeight="1">
      <c r="A7" s="19"/>
      <c r="B7" s="20" t="s">
        <v>6</v>
      </c>
      <c r="C7" s="21"/>
      <c r="D7" s="21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1" t="s">
        <v>12</v>
      </c>
      <c r="J7" s="21" t="s">
        <v>13</v>
      </c>
      <c r="K7" s="21" t="s">
        <v>14</v>
      </c>
      <c r="L7" s="21" t="s">
        <v>15</v>
      </c>
      <c r="M7" s="22" t="s">
        <v>16</v>
      </c>
    </row>
    <row r="8" spans="1:13" s="29" customFormat="1" ht="12.75">
      <c r="A8" s="24"/>
      <c r="B8" s="25" t="s">
        <v>17</v>
      </c>
      <c r="C8" s="26" t="s">
        <v>18</v>
      </c>
      <c r="D8" s="27">
        <v>1</v>
      </c>
      <c r="E8" s="27">
        <v>2</v>
      </c>
      <c r="F8" s="27">
        <v>3</v>
      </c>
      <c r="G8" s="27">
        <v>4</v>
      </c>
      <c r="H8" s="27">
        <v>5</v>
      </c>
      <c r="I8" s="27">
        <v>6</v>
      </c>
      <c r="J8" s="27">
        <v>7</v>
      </c>
      <c r="K8" s="27">
        <v>8</v>
      </c>
      <c r="L8" s="27">
        <v>9</v>
      </c>
      <c r="M8" s="28">
        <v>10</v>
      </c>
    </row>
    <row r="9" spans="1:13" s="35" customFormat="1" ht="25.5" customHeight="1">
      <c r="A9" s="6"/>
      <c r="B9" s="30" t="s">
        <v>19</v>
      </c>
      <c r="C9" s="31" t="s">
        <v>20</v>
      </c>
      <c r="D9" s="32">
        <v>2319850811</v>
      </c>
      <c r="E9" s="33">
        <v>22868210</v>
      </c>
      <c r="F9" s="32">
        <v>4321619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4">
        <v>414818656</v>
      </c>
      <c r="M9" s="33">
        <f>SUM(D9:L9)</f>
        <v>2761859296</v>
      </c>
    </row>
    <row r="10" spans="1:13" s="35" customFormat="1" ht="42" customHeight="1">
      <c r="A10" s="6"/>
      <c r="B10" s="30" t="s">
        <v>21</v>
      </c>
      <c r="C10" s="31" t="s">
        <v>22</v>
      </c>
      <c r="D10" s="33">
        <f aca="true" t="shared" si="0" ref="D10:K10">SUM(D11:D14)</f>
        <v>19993040</v>
      </c>
      <c r="E10" s="33">
        <f t="shared" si="0"/>
        <v>0</v>
      </c>
      <c r="F10" s="33">
        <f t="shared" si="0"/>
        <v>11116110</v>
      </c>
      <c r="G10" s="33">
        <f t="shared" si="0"/>
        <v>106077728</v>
      </c>
      <c r="H10" s="33">
        <f t="shared" si="0"/>
        <v>0</v>
      </c>
      <c r="I10" s="33">
        <f t="shared" si="0"/>
        <v>18080500</v>
      </c>
      <c r="J10" s="33">
        <f t="shared" si="0"/>
        <v>0</v>
      </c>
      <c r="K10" s="33">
        <f t="shared" si="0"/>
        <v>0</v>
      </c>
      <c r="L10" s="34">
        <v>0</v>
      </c>
      <c r="M10" s="36">
        <f>SUM(D10:L10)</f>
        <v>155267378</v>
      </c>
    </row>
    <row r="11" spans="1:13" s="35" customFormat="1" ht="24.75" customHeight="1">
      <c r="A11" s="9"/>
      <c r="B11" s="37" t="s">
        <v>23</v>
      </c>
      <c r="C11" s="38" t="s">
        <v>24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40"/>
      <c r="M11" s="41">
        <f>SUM(D11:L11)</f>
        <v>0</v>
      </c>
    </row>
    <row r="12" spans="1:13" s="35" customFormat="1" ht="19.5" customHeight="1">
      <c r="A12" s="9"/>
      <c r="B12" s="37" t="s">
        <v>25</v>
      </c>
      <c r="C12" s="42" t="s">
        <v>26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40">
        <v>0</v>
      </c>
      <c r="M12" s="43">
        <f>SUM(D12:L12)</f>
        <v>0</v>
      </c>
    </row>
    <row r="13" spans="1:13" s="35" customFormat="1" ht="18" customHeight="1">
      <c r="A13" s="9"/>
      <c r="B13" s="37" t="s">
        <v>27</v>
      </c>
      <c r="C13" s="42" t="s">
        <v>28</v>
      </c>
      <c r="D13" s="39">
        <v>19993040</v>
      </c>
      <c r="E13" s="39">
        <v>0</v>
      </c>
      <c r="F13" s="44">
        <v>11116110</v>
      </c>
      <c r="G13" s="39">
        <v>106077728</v>
      </c>
      <c r="H13" s="39">
        <v>0</v>
      </c>
      <c r="I13" s="39">
        <v>18080500</v>
      </c>
      <c r="J13" s="39">
        <v>0</v>
      </c>
      <c r="K13" s="39">
        <v>0</v>
      </c>
      <c r="L13" s="40">
        <v>0</v>
      </c>
      <c r="M13" s="43">
        <f>SUM(D13:L13)</f>
        <v>155267378</v>
      </c>
    </row>
    <row r="14" spans="1:13" s="35" customFormat="1" ht="20.25" customHeight="1">
      <c r="A14" s="9"/>
      <c r="B14" s="37" t="s">
        <v>29</v>
      </c>
      <c r="C14" s="42" t="s">
        <v>30</v>
      </c>
      <c r="D14" s="45"/>
      <c r="E14" s="39"/>
      <c r="F14" s="39"/>
      <c r="G14" s="39"/>
      <c r="H14" s="39"/>
      <c r="I14" s="39"/>
      <c r="J14" s="39"/>
      <c r="K14" s="39"/>
      <c r="L14" s="40"/>
      <c r="M14" s="43"/>
    </row>
    <row r="15" spans="1:13" s="35" customFormat="1" ht="12.75">
      <c r="A15" s="6"/>
      <c r="B15" s="30" t="s">
        <v>31</v>
      </c>
      <c r="C15" s="31" t="s">
        <v>32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41">
        <v>0</v>
      </c>
    </row>
    <row r="16" spans="1:13" s="35" customFormat="1" ht="23.25" customHeight="1">
      <c r="A16" s="9"/>
      <c r="B16" s="37" t="s">
        <v>33</v>
      </c>
      <c r="C16" s="42" t="s">
        <v>26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40">
        <v>0</v>
      </c>
      <c r="M16" s="43">
        <v>0</v>
      </c>
    </row>
    <row r="17" spans="1:13" s="35" customFormat="1" ht="23.25" customHeight="1">
      <c r="A17" s="9"/>
      <c r="B17" s="37" t="s">
        <v>34</v>
      </c>
      <c r="C17" s="42" t="s">
        <v>28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40">
        <v>0</v>
      </c>
      <c r="M17" s="43">
        <v>0</v>
      </c>
    </row>
    <row r="18" spans="1:13" s="35" customFormat="1" ht="23.25" customHeight="1">
      <c r="A18" s="9"/>
      <c r="B18" s="37" t="s">
        <v>35</v>
      </c>
      <c r="C18" s="42" t="s">
        <v>30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40">
        <v>0</v>
      </c>
      <c r="M18" s="43">
        <v>0</v>
      </c>
    </row>
    <row r="19" spans="1:13" s="35" customFormat="1" ht="22.5" customHeight="1">
      <c r="A19" s="6"/>
      <c r="B19" s="30" t="s">
        <v>36</v>
      </c>
      <c r="C19" s="31" t="s">
        <v>37</v>
      </c>
      <c r="D19" s="33">
        <f aca="true" t="shared" si="1" ref="D19:L19">SUM(D20:D22)</f>
        <v>195643120</v>
      </c>
      <c r="E19" s="33">
        <f t="shared" si="1"/>
        <v>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33">
        <f t="shared" si="1"/>
        <v>0</v>
      </c>
      <c r="L19" s="34">
        <f t="shared" si="1"/>
        <v>0</v>
      </c>
      <c r="M19" s="41">
        <f aca="true" t="shared" si="2" ref="M19:M33">SUM(D19:L19)</f>
        <v>195643120</v>
      </c>
    </row>
    <row r="20" spans="1:13" s="35" customFormat="1" ht="23.25" customHeight="1">
      <c r="A20" s="9"/>
      <c r="B20" s="37" t="s">
        <v>38</v>
      </c>
      <c r="C20" s="42" t="s">
        <v>26</v>
      </c>
      <c r="D20" s="39">
        <v>195643120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40">
        <v>0</v>
      </c>
      <c r="M20" s="43">
        <f t="shared" si="2"/>
        <v>195643120</v>
      </c>
    </row>
    <row r="21" spans="1:13" s="35" customFormat="1" ht="20.25" customHeight="1">
      <c r="A21" s="9"/>
      <c r="B21" s="37" t="s">
        <v>39</v>
      </c>
      <c r="C21" s="42" t="s">
        <v>28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40">
        <v>0</v>
      </c>
      <c r="M21" s="43">
        <f t="shared" si="2"/>
        <v>0</v>
      </c>
    </row>
    <row r="22" spans="1:13" s="35" customFormat="1" ht="19.5" customHeight="1">
      <c r="A22" s="9"/>
      <c r="B22" s="37" t="s">
        <v>40</v>
      </c>
      <c r="C22" s="42" t="s">
        <v>30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40">
        <v>0</v>
      </c>
      <c r="M22" s="43">
        <f t="shared" si="2"/>
        <v>0</v>
      </c>
    </row>
    <row r="23" spans="1:13" s="35" customFormat="1" ht="22.5" customHeight="1">
      <c r="A23" s="6"/>
      <c r="B23" s="30" t="s">
        <v>41</v>
      </c>
      <c r="C23" s="31" t="s">
        <v>42</v>
      </c>
      <c r="D23" s="33">
        <f aca="true" t="shared" si="3" ref="D23:L23">SUM(D24:D26)</f>
        <v>11075048749</v>
      </c>
      <c r="E23" s="33">
        <f t="shared" si="3"/>
        <v>4226096</v>
      </c>
      <c r="F23" s="33">
        <f t="shared" si="3"/>
        <v>4226096</v>
      </c>
      <c r="G23" s="33">
        <f t="shared" si="3"/>
        <v>12678289</v>
      </c>
      <c r="H23" s="33">
        <f t="shared" si="3"/>
        <v>9889631</v>
      </c>
      <c r="I23" s="33">
        <f t="shared" si="3"/>
        <v>0</v>
      </c>
      <c r="J23" s="33">
        <f t="shared" si="3"/>
        <v>0</v>
      </c>
      <c r="K23" s="33">
        <f t="shared" si="3"/>
        <v>0</v>
      </c>
      <c r="L23" s="34">
        <f t="shared" si="3"/>
        <v>78001626</v>
      </c>
      <c r="M23" s="41">
        <f>SUM(D23:L23)</f>
        <v>11184070487</v>
      </c>
    </row>
    <row r="24" spans="1:13" s="35" customFormat="1" ht="21.75" customHeight="1">
      <c r="A24" s="9"/>
      <c r="B24" s="37" t="s">
        <v>43</v>
      </c>
      <c r="C24" s="42" t="s">
        <v>28</v>
      </c>
      <c r="D24" s="39">
        <v>4226096</v>
      </c>
      <c r="E24" s="39">
        <v>4226096</v>
      </c>
      <c r="F24" s="39">
        <v>4226096</v>
      </c>
      <c r="G24" s="39">
        <v>12678289</v>
      </c>
      <c r="H24" s="39">
        <v>9889631</v>
      </c>
      <c r="I24" s="39">
        <v>0</v>
      </c>
      <c r="J24" s="39">
        <v>0</v>
      </c>
      <c r="K24" s="39">
        <v>0</v>
      </c>
      <c r="L24" s="40">
        <v>0</v>
      </c>
      <c r="M24" s="43">
        <f t="shared" si="2"/>
        <v>35246208</v>
      </c>
    </row>
    <row r="25" spans="1:13" s="35" customFormat="1" ht="12.75">
      <c r="A25" s="9"/>
      <c r="B25" s="37" t="s">
        <v>44</v>
      </c>
      <c r="C25" s="42" t="s">
        <v>45</v>
      </c>
      <c r="D25" s="39">
        <v>690444136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  <c r="M25" s="39">
        <f t="shared" si="2"/>
        <v>690444136</v>
      </c>
    </row>
    <row r="26" spans="1:13" s="35" customFormat="1" ht="22.5" customHeight="1">
      <c r="A26" s="9"/>
      <c r="B26" s="37" t="s">
        <v>46</v>
      </c>
      <c r="C26" s="42" t="s">
        <v>30</v>
      </c>
      <c r="D26" s="39">
        <v>10380378517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78001626</v>
      </c>
      <c r="M26" s="43">
        <f t="shared" si="2"/>
        <v>10458380143</v>
      </c>
    </row>
    <row r="27" spans="1:13" s="35" customFormat="1" ht="22.5" customHeight="1">
      <c r="A27" s="6"/>
      <c r="B27" s="30" t="s">
        <v>47</v>
      </c>
      <c r="C27" s="31" t="s">
        <v>48</v>
      </c>
      <c r="D27" s="33">
        <f aca="true" t="shared" si="4" ref="D27:L27">SUM(D28:D29)</f>
        <v>53247523</v>
      </c>
      <c r="E27" s="33">
        <f t="shared" si="4"/>
        <v>70850880</v>
      </c>
      <c r="F27" s="33">
        <f t="shared" si="4"/>
        <v>89201526</v>
      </c>
      <c r="G27" s="33">
        <f t="shared" si="4"/>
        <v>151765905</v>
      </c>
      <c r="H27" s="33">
        <f t="shared" si="4"/>
        <v>76327177</v>
      </c>
      <c r="I27" s="33">
        <f t="shared" si="4"/>
        <v>114356009</v>
      </c>
      <c r="J27" s="33">
        <f t="shared" si="4"/>
        <v>19107800</v>
      </c>
      <c r="K27" s="33">
        <f t="shared" si="4"/>
        <v>0</v>
      </c>
      <c r="L27" s="34">
        <f t="shared" si="4"/>
        <v>0</v>
      </c>
      <c r="M27" s="41">
        <f t="shared" si="2"/>
        <v>574856820</v>
      </c>
    </row>
    <row r="28" spans="1:13" s="35" customFormat="1" ht="22.5" customHeight="1">
      <c r="A28" s="9"/>
      <c r="B28" s="37" t="s">
        <v>49</v>
      </c>
      <c r="C28" s="42" t="s">
        <v>28</v>
      </c>
      <c r="D28" s="44">
        <v>53247523</v>
      </c>
      <c r="E28" s="39">
        <v>70850880</v>
      </c>
      <c r="F28" s="39">
        <v>89201526</v>
      </c>
      <c r="G28" s="39">
        <v>151765905</v>
      </c>
      <c r="H28" s="39">
        <v>76327177</v>
      </c>
      <c r="I28" s="39">
        <v>114356009</v>
      </c>
      <c r="J28" s="39">
        <v>19107800</v>
      </c>
      <c r="K28" s="39">
        <v>0</v>
      </c>
      <c r="L28" s="40">
        <v>0</v>
      </c>
      <c r="M28" s="43">
        <f t="shared" si="2"/>
        <v>574856820</v>
      </c>
    </row>
    <row r="29" spans="1:13" s="35" customFormat="1" ht="22.5" customHeight="1">
      <c r="A29" s="9"/>
      <c r="B29" s="37" t="s">
        <v>50</v>
      </c>
      <c r="C29" s="42" t="s">
        <v>30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40">
        <v>0</v>
      </c>
      <c r="M29" s="43">
        <f t="shared" si="2"/>
        <v>0</v>
      </c>
    </row>
    <row r="30" spans="1:13" s="35" customFormat="1" ht="21.75" customHeight="1">
      <c r="A30" s="6"/>
      <c r="B30" s="30" t="s">
        <v>51</v>
      </c>
      <c r="C30" s="31" t="s">
        <v>52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33798079</v>
      </c>
      <c r="M30" s="41">
        <f t="shared" si="2"/>
        <v>33798079</v>
      </c>
    </row>
    <row r="31" spans="1:13" s="35" customFormat="1" ht="21.75" customHeight="1">
      <c r="A31" s="6"/>
      <c r="B31" s="30" t="s">
        <v>53</v>
      </c>
      <c r="C31" s="31" t="s">
        <v>54</v>
      </c>
      <c r="D31" s="33">
        <f>SUM(D9,D10,D15,D19,D23,D27,D30)</f>
        <v>13663783243</v>
      </c>
      <c r="E31" s="33">
        <f aca="true" t="shared" si="5" ref="E31:K31">SUM(E9,E10,E15,E19,E23,E27,E30)</f>
        <v>97945186</v>
      </c>
      <c r="F31" s="33">
        <f t="shared" si="5"/>
        <v>108865351</v>
      </c>
      <c r="G31" s="33">
        <f t="shared" si="5"/>
        <v>270521922</v>
      </c>
      <c r="H31" s="33">
        <f t="shared" si="5"/>
        <v>86216808</v>
      </c>
      <c r="I31" s="33">
        <f t="shared" si="5"/>
        <v>132436509</v>
      </c>
      <c r="J31" s="33">
        <f t="shared" si="5"/>
        <v>19107800</v>
      </c>
      <c r="K31" s="33">
        <f t="shared" si="5"/>
        <v>0</v>
      </c>
      <c r="L31" s="34">
        <f>SUM(L9,L10,L15,L19,L23,L27,L30)</f>
        <v>526618361</v>
      </c>
      <c r="M31" s="41">
        <f>SUM(D31:L31)</f>
        <v>14905495180</v>
      </c>
    </row>
    <row r="32" spans="1:13" s="35" customFormat="1" ht="23.25" customHeight="1">
      <c r="A32" s="6"/>
      <c r="B32" s="30" t="s">
        <v>55</v>
      </c>
      <c r="C32" s="31" t="s">
        <v>56</v>
      </c>
      <c r="D32" s="33">
        <f aca="true" t="shared" si="6" ref="D32:L32">SUM(D33:D37)</f>
        <v>0</v>
      </c>
      <c r="E32" s="33">
        <f t="shared" si="6"/>
        <v>0</v>
      </c>
      <c r="F32" s="33">
        <f t="shared" si="6"/>
        <v>0</v>
      </c>
      <c r="G32" s="33">
        <f t="shared" si="6"/>
        <v>0</v>
      </c>
      <c r="H32" s="33">
        <f t="shared" si="6"/>
        <v>0</v>
      </c>
      <c r="I32" s="33">
        <f t="shared" si="6"/>
        <v>0</v>
      </c>
      <c r="J32" s="33">
        <f t="shared" si="6"/>
        <v>0</v>
      </c>
      <c r="K32" s="33">
        <f t="shared" si="6"/>
        <v>0</v>
      </c>
      <c r="L32" s="34">
        <f t="shared" si="6"/>
        <v>0</v>
      </c>
      <c r="M32" s="41">
        <f t="shared" si="2"/>
        <v>0</v>
      </c>
    </row>
    <row r="33" spans="1:13" s="35" customFormat="1" ht="21.75" customHeight="1">
      <c r="A33" s="9"/>
      <c r="B33" s="37" t="s">
        <v>57</v>
      </c>
      <c r="C33" s="42" t="s">
        <v>24</v>
      </c>
      <c r="D33" s="39">
        <f>0+0+0+0</f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40">
        <v>0</v>
      </c>
      <c r="M33" s="43">
        <f t="shared" si="2"/>
        <v>0</v>
      </c>
    </row>
    <row r="34" spans="1:13" s="35" customFormat="1" ht="21.75" customHeight="1">
      <c r="A34" s="9"/>
      <c r="B34" s="37" t="s">
        <v>58</v>
      </c>
      <c r="C34" s="42" t="s">
        <v>59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40">
        <v>0</v>
      </c>
      <c r="M34" s="43">
        <v>0</v>
      </c>
    </row>
    <row r="35" spans="1:13" s="35" customFormat="1" ht="21.75" customHeight="1">
      <c r="A35" s="9"/>
      <c r="B35" s="37" t="s">
        <v>60</v>
      </c>
      <c r="C35" s="42" t="s">
        <v>61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40">
        <v>0</v>
      </c>
      <c r="M35" s="43">
        <v>0</v>
      </c>
    </row>
    <row r="36" spans="1:13" s="35" customFormat="1" ht="21.75" customHeight="1">
      <c r="A36" s="9"/>
      <c r="B36" s="37" t="s">
        <v>62</v>
      </c>
      <c r="C36" s="42" t="s">
        <v>63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0">
        <v>0</v>
      </c>
      <c r="M36" s="43">
        <v>0</v>
      </c>
    </row>
    <row r="37" spans="1:13" s="35" customFormat="1" ht="21.75" customHeight="1">
      <c r="A37" s="9"/>
      <c r="B37" s="37" t="s">
        <v>64</v>
      </c>
      <c r="C37" s="42" t="s">
        <v>65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40">
        <v>0</v>
      </c>
      <c r="M37" s="43">
        <v>0</v>
      </c>
    </row>
    <row r="38" spans="1:13" s="35" customFormat="1" ht="12.75">
      <c r="A38" s="6"/>
      <c r="B38" s="30">
        <v>100</v>
      </c>
      <c r="C38" s="31" t="s">
        <v>66</v>
      </c>
      <c r="D38" s="33">
        <f aca="true" t="shared" si="7" ref="D38:L38">SUM(D39:D41)</f>
        <v>0</v>
      </c>
      <c r="E38" s="33">
        <f t="shared" si="7"/>
        <v>0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0</v>
      </c>
      <c r="K38" s="33">
        <f t="shared" si="7"/>
        <v>0</v>
      </c>
      <c r="L38" s="34">
        <f t="shared" si="7"/>
        <v>0</v>
      </c>
      <c r="M38" s="41">
        <f>SUM(D38:L38)</f>
        <v>0</v>
      </c>
    </row>
    <row r="39" spans="1:13" s="35" customFormat="1" ht="21" customHeight="1">
      <c r="A39" s="9"/>
      <c r="B39" s="37">
        <v>101</v>
      </c>
      <c r="C39" s="42" t="s">
        <v>61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40">
        <v>0</v>
      </c>
      <c r="M39" s="43">
        <v>0</v>
      </c>
    </row>
    <row r="40" spans="1:13" s="35" customFormat="1" ht="21" customHeight="1">
      <c r="A40" s="9"/>
      <c r="B40" s="37">
        <v>102</v>
      </c>
      <c r="C40" s="42" t="s">
        <v>63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0">
        <v>0</v>
      </c>
      <c r="M40" s="43">
        <v>0</v>
      </c>
    </row>
    <row r="41" spans="1:13" s="35" customFormat="1" ht="21" customHeight="1">
      <c r="A41" s="9"/>
      <c r="B41" s="37">
        <v>103</v>
      </c>
      <c r="C41" s="42" t="s">
        <v>67</v>
      </c>
      <c r="D41" s="39">
        <f>0</f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0">
        <v>0</v>
      </c>
      <c r="M41" s="43">
        <f aca="true" t="shared" si="8" ref="M41:M47">SUM(D41:L41)</f>
        <v>0</v>
      </c>
    </row>
    <row r="42" spans="1:13" s="35" customFormat="1" ht="12.75">
      <c r="A42" s="6"/>
      <c r="B42" s="30">
        <v>110</v>
      </c>
      <c r="C42" s="31" t="s">
        <v>68</v>
      </c>
      <c r="D42" s="33">
        <f aca="true" t="shared" si="9" ref="D42:L42">SUM(D43:D45)</f>
        <v>11303448592</v>
      </c>
      <c r="E42" s="33">
        <f t="shared" si="9"/>
        <v>237294305</v>
      </c>
      <c r="F42" s="33">
        <f t="shared" si="9"/>
        <v>113567572</v>
      </c>
      <c r="G42" s="33">
        <f t="shared" si="9"/>
        <v>483698985</v>
      </c>
      <c r="H42" s="33">
        <f t="shared" si="9"/>
        <v>264492609</v>
      </c>
      <c r="I42" s="33">
        <f t="shared" si="9"/>
        <v>144017467</v>
      </c>
      <c r="J42" s="33">
        <f t="shared" si="9"/>
        <v>336323</v>
      </c>
      <c r="K42" s="33">
        <f t="shared" si="9"/>
        <v>9724965</v>
      </c>
      <c r="L42" s="34">
        <f t="shared" si="9"/>
        <v>114993319</v>
      </c>
      <c r="M42" s="41">
        <f t="shared" si="8"/>
        <v>12671574137</v>
      </c>
    </row>
    <row r="43" spans="1:13" s="35" customFormat="1" ht="23.25" customHeight="1">
      <c r="A43" s="9"/>
      <c r="B43" s="37">
        <v>111</v>
      </c>
      <c r="C43" s="42" t="s">
        <v>69</v>
      </c>
      <c r="D43" s="44">
        <v>11292747107</v>
      </c>
      <c r="E43" s="39">
        <v>2929515</v>
      </c>
      <c r="F43" s="39">
        <v>1258754</v>
      </c>
      <c r="G43" s="39">
        <v>3450451</v>
      </c>
      <c r="H43" s="39">
        <v>20828800</v>
      </c>
      <c r="I43" s="39">
        <v>144017467</v>
      </c>
      <c r="J43" s="39">
        <v>336323</v>
      </c>
      <c r="K43" s="39">
        <v>9724965</v>
      </c>
      <c r="L43" s="40">
        <v>38613786</v>
      </c>
      <c r="M43" s="43">
        <f t="shared" si="8"/>
        <v>11513907168</v>
      </c>
    </row>
    <row r="44" spans="1:13" s="35" customFormat="1" ht="23.25" customHeight="1">
      <c r="A44" s="9"/>
      <c r="B44" s="37">
        <v>112</v>
      </c>
      <c r="C44" s="42" t="s">
        <v>63</v>
      </c>
      <c r="D44" s="39">
        <f>0+0+0+0</f>
        <v>0</v>
      </c>
      <c r="E44" s="39">
        <f>0</f>
        <v>0</v>
      </c>
      <c r="F44" s="39">
        <f>0</f>
        <v>0</v>
      </c>
      <c r="G44" s="39">
        <f>0</f>
        <v>0</v>
      </c>
      <c r="H44" s="39">
        <f>0</f>
        <v>0</v>
      </c>
      <c r="I44" s="39">
        <f>0</f>
        <v>0</v>
      </c>
      <c r="J44" s="39">
        <f>0</f>
        <v>0</v>
      </c>
      <c r="K44" s="39">
        <f>0</f>
        <v>0</v>
      </c>
      <c r="L44" s="40">
        <f>0</f>
        <v>0</v>
      </c>
      <c r="M44" s="43">
        <f t="shared" si="8"/>
        <v>0</v>
      </c>
    </row>
    <row r="45" spans="1:13" s="35" customFormat="1" ht="23.25" customHeight="1">
      <c r="A45" s="9"/>
      <c r="B45" s="37">
        <v>113</v>
      </c>
      <c r="C45" s="42" t="s">
        <v>65</v>
      </c>
      <c r="D45" s="44">
        <v>10701485</v>
      </c>
      <c r="E45" s="39">
        <v>234364790</v>
      </c>
      <c r="F45" s="39">
        <v>112308818</v>
      </c>
      <c r="G45" s="39">
        <v>480248534</v>
      </c>
      <c r="H45" s="39">
        <v>243663809</v>
      </c>
      <c r="I45" s="39">
        <v>0</v>
      </c>
      <c r="J45" s="39">
        <v>0</v>
      </c>
      <c r="K45" s="39">
        <v>0</v>
      </c>
      <c r="L45" s="40">
        <v>76379533</v>
      </c>
      <c r="M45" s="43">
        <f t="shared" si="8"/>
        <v>1157666969</v>
      </c>
    </row>
    <row r="46" spans="1:13" s="35" customFormat="1" ht="21" customHeight="1">
      <c r="A46" s="6"/>
      <c r="B46" s="30">
        <v>120</v>
      </c>
      <c r="C46" s="31" t="s">
        <v>65</v>
      </c>
      <c r="D46" s="33">
        <v>1520000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129025495</v>
      </c>
      <c r="M46" s="41">
        <f t="shared" si="8"/>
        <v>130545495</v>
      </c>
    </row>
    <row r="47" spans="1:13" s="35" customFormat="1" ht="21" customHeight="1">
      <c r="A47" s="6"/>
      <c r="B47" s="30">
        <v>130</v>
      </c>
      <c r="C47" s="31" t="s">
        <v>70</v>
      </c>
      <c r="D47" s="33">
        <f aca="true" t="shared" si="10" ref="D47:L47">SUM(D32,D38,D42,D46)</f>
        <v>11304968592</v>
      </c>
      <c r="E47" s="33">
        <f t="shared" si="10"/>
        <v>237294305</v>
      </c>
      <c r="F47" s="33">
        <f t="shared" si="10"/>
        <v>113567572</v>
      </c>
      <c r="G47" s="33">
        <f t="shared" si="10"/>
        <v>483698985</v>
      </c>
      <c r="H47" s="33">
        <f t="shared" si="10"/>
        <v>264492609</v>
      </c>
      <c r="I47" s="33">
        <f t="shared" si="10"/>
        <v>144017467</v>
      </c>
      <c r="J47" s="33">
        <f t="shared" si="10"/>
        <v>336323</v>
      </c>
      <c r="K47" s="33">
        <f t="shared" si="10"/>
        <v>9724965</v>
      </c>
      <c r="L47" s="34">
        <f t="shared" si="10"/>
        <v>244018814</v>
      </c>
      <c r="M47" s="41">
        <f t="shared" si="8"/>
        <v>12802119632</v>
      </c>
    </row>
    <row r="48" spans="1:13" s="35" customFormat="1" ht="21" customHeight="1">
      <c r="A48" s="6"/>
      <c r="B48" s="46">
        <v>140</v>
      </c>
      <c r="C48" s="47" t="s">
        <v>71</v>
      </c>
      <c r="D48" s="48">
        <f>SUM(D31,-D47)</f>
        <v>2358814651</v>
      </c>
      <c r="E48" s="48">
        <f aca="true" t="shared" si="11" ref="E48:M48">SUM(E31,-E47)</f>
        <v>-139349119</v>
      </c>
      <c r="F48" s="48">
        <f t="shared" si="11"/>
        <v>-4702221</v>
      </c>
      <c r="G48" s="48">
        <f t="shared" si="11"/>
        <v>-213177063</v>
      </c>
      <c r="H48" s="48">
        <f t="shared" si="11"/>
        <v>-178275801</v>
      </c>
      <c r="I48" s="48">
        <f t="shared" si="11"/>
        <v>-11580958</v>
      </c>
      <c r="J48" s="48">
        <f t="shared" si="11"/>
        <v>18771477</v>
      </c>
      <c r="K48" s="48">
        <f t="shared" si="11"/>
        <v>-9724965</v>
      </c>
      <c r="L48" s="48">
        <f t="shared" si="11"/>
        <v>282599547</v>
      </c>
      <c r="M48" s="48">
        <f t="shared" si="11"/>
        <v>2103375548</v>
      </c>
    </row>
    <row r="49" spans="1:13" s="52" customFormat="1" ht="6.75" customHeight="1">
      <c r="A49" s="49"/>
      <c r="B49" s="50"/>
      <c r="C49" s="51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s="52" customFormat="1" ht="6.75" customHeight="1">
      <c r="A50" s="49"/>
      <c r="B50" s="50"/>
      <c r="C50" s="51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60" customFormat="1" ht="50.25" customHeight="1">
      <c r="A51" s="53"/>
      <c r="B51" s="53"/>
      <c r="C51" s="54" t="s">
        <v>72</v>
      </c>
      <c r="D51" s="55"/>
      <c r="E51" s="56"/>
      <c r="F51" s="57"/>
      <c r="G51" s="58"/>
      <c r="H51" s="57"/>
      <c r="I51" s="59" t="s">
        <v>73</v>
      </c>
      <c r="J51" s="19"/>
      <c r="K51" s="53"/>
      <c r="L51" s="53"/>
      <c r="M51" s="53"/>
    </row>
    <row r="52" spans="1:13" s="60" customFormat="1" ht="12.75" customHeight="1">
      <c r="A52" s="53"/>
      <c r="B52" s="53"/>
      <c r="C52" s="61"/>
      <c r="D52" s="62"/>
      <c r="E52" s="55"/>
      <c r="F52" s="61"/>
      <c r="G52" s="61"/>
      <c r="H52" s="63"/>
      <c r="I52" s="19"/>
      <c r="J52" s="19"/>
      <c r="K52" s="53"/>
      <c r="L52" s="53"/>
      <c r="M52" s="53"/>
    </row>
    <row r="53" spans="1:13" s="60" customFormat="1" ht="33.75" customHeight="1">
      <c r="A53" s="53"/>
      <c r="B53" s="53"/>
      <c r="C53" s="62" t="s">
        <v>74</v>
      </c>
      <c r="F53" s="57"/>
      <c r="G53" s="58"/>
      <c r="H53" s="57"/>
      <c r="I53" s="59" t="s">
        <v>75</v>
      </c>
      <c r="J53" s="19"/>
      <c r="K53" s="53"/>
      <c r="L53" s="53"/>
      <c r="M53" s="53"/>
    </row>
    <row r="54" spans="1:13" s="52" customFormat="1" ht="12.75">
      <c r="A54" s="49"/>
      <c r="B54" s="49"/>
      <c r="C54" s="8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5"/>
      <c r="B55" s="5"/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