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435" activeTab="0"/>
  </bookViews>
  <sheets>
    <sheet name="Anexa nr.1-31.03.15-BNM" sheetId="1" r:id="rId1"/>
    <sheet name="Anexa 11" sheetId="2" r:id="rId2"/>
  </sheets>
  <definedNames>
    <definedName name="_xlnm.Print_Area" localSheetId="1">'Anexa 11'!$A$1:$F$108</definedName>
    <definedName name="_xlnm.Print_Area" localSheetId="0">'Anexa nr.1-31.03.15-BNM'!$A$1:$F$93</definedName>
    <definedName name="_xlnm.Print_Titles" localSheetId="0">'Anexa nr.1-31.03.15-BNM'!$7:$9</definedName>
    <definedName name="_xlnm.Print_Area" localSheetId="1">'Anexa 11'!$A$1:$F$108</definedName>
    <definedName name="_xlnm.Print_Area" localSheetId="0">'Anexa nr.1-31.03.15-BNM'!$A$1:$F$93</definedName>
    <definedName name="_xlnm.Print_Titles" localSheetId="0">'Anexa nr.1-31.03.15-BNM'!$7:$9</definedName>
  </definedNames>
  <calcPr fullCalcOnLoad="1" iterate="1" iterateCount="100" iterateDelta="0.001"/>
</workbook>
</file>

<file path=xl/comments2.xml><?xml version="1.0" encoding="utf-8"?>
<comments xmlns="http://schemas.openxmlformats.org/spreadsheetml/2006/main">
  <authors>
    <author/>
  </authors>
  <commentList>
    <comment ref="A85" authorId="0">
      <text>
        <r>
          <rPr>
            <b/>
            <sz val="8"/>
            <color indexed="8"/>
            <rFont val="Tahoma"/>
            <family val="2"/>
          </rPr>
          <t xml:space="preserve">user:
</t>
        </r>
      </text>
    </comment>
  </commentList>
</comments>
</file>

<file path=xl/sharedStrings.xml><?xml version="1.0" encoding="utf-8"?>
<sst xmlns="http://schemas.openxmlformats.org/spreadsheetml/2006/main" count="382" uniqueCount="203">
  <si>
    <r>
      <t xml:space="preserve">Anexa nr. 1 </t>
    </r>
    <r>
      <rPr>
        <sz val="16"/>
        <rFont val="Times New Roman"/>
        <family val="1"/>
      </rPr>
      <t xml:space="preserve"> la „Regulamentul cu privire la dezvăluirea informaţiei despre activitatea BC''Moldova Agroindbank''SA”</t>
    </r>
  </si>
  <si>
    <t>Informaţie privind activitatea economico-financiară</t>
  </si>
  <si>
    <t>a BC"Modova Agroindbank"SA</t>
  </si>
  <si>
    <t>la situatia  31 martie a.2015</t>
  </si>
  <si>
    <t>Denumirea indicatorilor</t>
  </si>
  <si>
    <t>Unitatea de măsură</t>
  </si>
  <si>
    <t>Normativ</t>
  </si>
  <si>
    <t>De facto</t>
  </si>
  <si>
    <t>luna gestionară</t>
  </si>
  <si>
    <t>luna precedentă celei gestionare</t>
  </si>
  <si>
    <t>anul precedent celui gestionar</t>
  </si>
  <si>
    <t>31.12.2014-Ajustat</t>
  </si>
  <si>
    <t>CAPITAL</t>
  </si>
  <si>
    <t>Capital social</t>
  </si>
  <si>
    <t>mil.lei</t>
  </si>
  <si>
    <t>≥100</t>
  </si>
  <si>
    <t xml:space="preserve">Capitalul de gradul I  </t>
  </si>
  <si>
    <t>≥200</t>
  </si>
  <si>
    <t>Capitalul normativ total (CNT)</t>
  </si>
  <si>
    <t>Active ponderate la risc</t>
  </si>
  <si>
    <t>Suficienţa capitalului ponderat la risc</t>
  </si>
  <si>
    <t>%</t>
  </si>
  <si>
    <t>≥16%</t>
  </si>
  <si>
    <t>Capitalul de gradul I/Active ponderate la risc</t>
  </si>
  <si>
    <t>Capitalul normativ total/Total active</t>
  </si>
  <si>
    <r>
      <t xml:space="preserve">Mărimea calculată dar nerezervată a reducerilor pentru pierderi la active şi angajamente condiţionale </t>
    </r>
    <r>
      <rPr>
        <sz val="18"/>
        <rFont val="Calibri"/>
        <family val="2"/>
      </rPr>
      <t>¹Mărimea calculată dar nerezervată a reducerilor pentru pierderi la active şi angajamente condiţionale ¹Mărimea calculată dar nerezervată a reducerilor pentru pierderi la active şi angajamente condiţionale ¹Mărimea calculată dar nerezervată a reducerilor pentru pierderi la active şi angajamente condiţionale ¹Mărimea calculată dar nerezervată a reducerilor pentru pierderi la active şi angajamente condiţionale ¹</t>
    </r>
  </si>
  <si>
    <r>
      <t xml:space="preserve">Nivelul de afectare a capitalului </t>
    </r>
    <r>
      <rPr>
        <sz val="18"/>
        <rFont val="Calibri"/>
        <family val="2"/>
      </rPr>
      <t>²Nivelul de afectare a capitalului ²Nivelul de afectare a capitalului ²Nivelul de afectare a capitalului ²Nivelul de afectare a capitalului ²</t>
    </r>
  </si>
  <si>
    <t>Total datorii/Total capital</t>
  </si>
  <si>
    <t>Cota investiţiilor străine în capitalul social al băncii</t>
  </si>
  <si>
    <t>ACTIVE</t>
  </si>
  <si>
    <t xml:space="preserve">Mijloace băneşti datorate de bănci, cu excepţia BNM (suma de bază) ³ </t>
  </si>
  <si>
    <r>
      <t xml:space="preserve">Mijloace băneşti datorate de băncile străine (suma de bază) </t>
    </r>
    <r>
      <rPr>
        <sz val="18"/>
        <rFont val="Calibri"/>
        <family val="2"/>
      </rPr>
      <t>⁴Mijloace băneşti datorate de băncile străine (suma de bază) ⁴Mijloace băneşti datorate de băncile străine (suma de bază) ⁴Mijloace băneşti datorate de băncile străine (suma de bază) ⁴</t>
    </r>
  </si>
  <si>
    <t xml:space="preserve">Mijloace băneşti datorate de bănci, cu excepţia BNM (suma de bază)/CNT </t>
  </si>
  <si>
    <t>Mijloace băneşti datorate de băncile străine (suma de bază)/CNT</t>
  </si>
  <si>
    <t>Soldul datoriei de credite (suma de bază)</t>
  </si>
  <si>
    <t>Soldul datoriei de credite neperformante (suma de bază)</t>
  </si>
  <si>
    <t>Soldul datoriei de credite neperformante (suma de bază)/CNT</t>
  </si>
  <si>
    <r>
      <t xml:space="preserve">Soldul datoriei de credite neperformante net (suma de bază)/CNT </t>
    </r>
    <r>
      <rPr>
        <sz val="18"/>
        <rFont val="Calibri"/>
        <family val="2"/>
      </rPr>
      <t>⁵Soldul datoriei de credite neperformante net (suma de bază)/CNT ⁵Soldul datoriei de credite neperformante net (suma de bază)/CNT ⁵Soldul datoriei de credite neperformante net (suma de bază)/CNT ⁵</t>
    </r>
  </si>
  <si>
    <t>Soldul datoriei de credite neperformante (suma de bază)/Soldul datoriei de credite (suma de bază)</t>
  </si>
  <si>
    <r>
      <t xml:space="preserve">Soldul activelor neperformante nete/CNT </t>
    </r>
    <r>
      <rPr>
        <sz val="18"/>
        <rFont val="Calibri"/>
        <family val="2"/>
      </rPr>
      <t>⁶Soldul activelor neperformante nete/CNT ⁶Soldul activelor neperformante nete/CNT ⁶Soldul activelor neperformante nete/CNT ⁶</t>
    </r>
  </si>
  <si>
    <t xml:space="preserve">Suma reducerilor calculate pentru pierderi la active şi angajamente condiţionale </t>
  </si>
  <si>
    <t>Suma reducerilor pentru pierderi din deprecieri formate  la active şi provizioanelor pentru pierderi la  angajamente condiţionale, conform SIRF.</t>
  </si>
  <si>
    <t>Suma reducerilor calculate  pentru soldul datoriei la credite (suma de bază)/Soldul datoriei de credite (suma de bază)</t>
  </si>
  <si>
    <t>Total credite expirate</t>
  </si>
  <si>
    <r>
      <t xml:space="preserve">Valoarea medie lunară a activelor generatoare de dobîndă /Valoarea medie lunară a activelor </t>
    </r>
    <r>
      <rPr>
        <sz val="18"/>
        <rFont val="Calibri"/>
        <family val="2"/>
      </rPr>
      <t>⁷Valoarea medie lunară a activelor generatoare de dobîndă /Valoarea medie lunară a activelor ⁷Valoarea medie lunară a activelor generatoare de dobîndă /Valoarea medie lunară a activelor ⁷Valoarea medie lunară a activelor generatoare de dobîndă /Valoarea medie lunară a activelor ⁷</t>
    </r>
  </si>
  <si>
    <t>Soldul datoriei de credite în valută străină (suma de bază)/soldul datoriei de credite (suma de bază)</t>
  </si>
  <si>
    <t>Total active/Total capital</t>
  </si>
  <si>
    <t>Suma totală a expunerilor "mari"/CNT</t>
  </si>
  <si>
    <t>ori</t>
  </si>
  <si>
    <r>
      <t>≤</t>
    </r>
    <r>
      <rPr>
        <i/>
        <sz val="14"/>
        <rFont val="Times New Roman"/>
        <family val="1"/>
      </rPr>
      <t>5</t>
    </r>
    <r>
      <rPr>
        <sz val="14"/>
        <rFont val="Calibri"/>
        <family val="2"/>
      </rPr>
      <t>≤</t>
    </r>
    <r>
      <rPr>
        <i/>
        <sz val="14"/>
        <rFont val="Times New Roman"/>
        <family val="1"/>
      </rPr>
      <t>5</t>
    </r>
    <r>
      <rPr>
        <sz val="14"/>
        <rFont val="Calibri"/>
        <family val="2"/>
      </rPr>
      <t>≤</t>
    </r>
    <r>
      <rPr>
        <i/>
        <sz val="14"/>
        <rFont val="Times New Roman"/>
        <family val="1"/>
      </rPr>
      <t>5</t>
    </r>
  </si>
  <si>
    <t>Suma datoriilor nete la creditele acordate la zece persoane minus reducerile pentru pierderi la credite şi provizioanele la angajamente condiţionale/Suma portofoliului total al creditelor băncii şi angajamentelor condiţionale la zece persoane</t>
  </si>
  <si>
    <t>≤30</t>
  </si>
  <si>
    <t xml:space="preserve">Total expuneri faţă de persoane afiliate/Capitalul de gradul I  </t>
  </si>
  <si>
    <t>≤20</t>
  </si>
  <si>
    <t>Soldul datoriei la credite,suma de baza/Soldul depozitelor (suma de baza)</t>
  </si>
  <si>
    <t xml:space="preserve">Soldul datoriei la credite, suma de bază pe tipuri de debitori:                               </t>
  </si>
  <si>
    <t>- Persoane juridice rezidente, inclusiv Persoane fizice care practică activitate de întreprinzător sau alt tip de activitate.</t>
  </si>
  <si>
    <t xml:space="preserve"> - Persoane juridice nerezident ,  inclusiv persoane fizice care practică activitate de întreprinzător sau alt tip de activitate.                                              </t>
  </si>
  <si>
    <t xml:space="preserve">- Persoane fizice rezidente                                                                               </t>
  </si>
  <si>
    <t xml:space="preserve"> - Persoane fizice nerezidente</t>
  </si>
  <si>
    <t xml:space="preserve">Soldul datoriei la credite, suma de bază pe tipuri de monede:                          </t>
  </si>
  <si>
    <t xml:space="preserve"> - acordate în MDL                                                                                     </t>
  </si>
  <si>
    <t xml:space="preserve"> -  acordate în USD (echivalentul în lei)                                                        </t>
  </si>
  <si>
    <t xml:space="preserve">-  acordate în EUR (echivalentul în lei)                                                         </t>
  </si>
  <si>
    <t xml:space="preserve">- acordate în altă valute străine (echivalentul în lei)  </t>
  </si>
  <si>
    <t>Imobilizări corporale/CNT</t>
  </si>
  <si>
    <t>≤50</t>
  </si>
  <si>
    <t>Imobilizări corporale şi cote de participare/CNT</t>
  </si>
  <si>
    <t>≤100</t>
  </si>
  <si>
    <t>VENITURI ŞI PROFITABILITATE</t>
  </si>
  <si>
    <r>
      <t>Rentabilitatea activelor (ROA)</t>
    </r>
    <r>
      <rPr>
        <sz val="18"/>
        <rFont val="Calibri"/>
        <family val="2"/>
      </rPr>
      <t>⁸Rentabilitatea activelor (ROA)⁸</t>
    </r>
  </si>
  <si>
    <r>
      <t>Rentabilitatea Capitalului (ROE)</t>
    </r>
    <r>
      <rPr>
        <sz val="18"/>
        <rFont val="Calibri"/>
        <family val="2"/>
      </rPr>
      <t>⁹Rentabilitatea Capitalului (ROE)⁹</t>
    </r>
  </si>
  <si>
    <t>Venit net aferent dobînzilor/Total venit</t>
  </si>
  <si>
    <r>
      <t xml:space="preserve">Cheltuieli neaferente dobînzilor/Total venit </t>
    </r>
    <r>
      <rPr>
        <sz val="18"/>
        <rFont val="Calibri"/>
        <family val="2"/>
      </rPr>
      <t>¹°Cheltuieli neaferente dobînzilor/Total venit ¹°</t>
    </r>
  </si>
  <si>
    <r>
      <t xml:space="preserve">Venituri din dobînzi/Valoarea medie lunara a activelor generatoare de dobînda </t>
    </r>
    <r>
      <rPr>
        <sz val="18"/>
        <rFont val="Calibri"/>
        <family val="2"/>
      </rPr>
      <t>¹¹Venituri din dobînzi/Valoarea medie lunara a activelor generatoare de dobînda ¹¹</t>
    </r>
  </si>
  <si>
    <r>
      <t xml:space="preserve">Marja neta a dobînzii  (MJDnet) </t>
    </r>
    <r>
      <rPr>
        <sz val="18"/>
        <rFont val="Calibri"/>
        <family val="2"/>
      </rPr>
      <t>¹²Marja neta a dobînzii  (MJDnet) ¹²</t>
    </r>
  </si>
  <si>
    <r>
      <t xml:space="preserve">Indicele eficienţei (Ief) </t>
    </r>
    <r>
      <rPr>
        <sz val="18"/>
        <rFont val="Calibri"/>
        <family val="2"/>
      </rPr>
      <t>¹³Indicele eficienţei (Ief) ¹³</t>
    </r>
  </si>
  <si>
    <t>LICHIDITATE</t>
  </si>
  <si>
    <r>
      <t xml:space="preserve">Principiul I - Lichiditatea pe termen lung </t>
    </r>
    <r>
      <rPr>
        <sz val="18"/>
        <rFont val="Calibri"/>
        <family val="2"/>
      </rPr>
      <t>¹⁴Principiul I - Lichiditatea pe termen lung ¹⁴</t>
    </r>
  </si>
  <si>
    <t>≤1</t>
  </si>
  <si>
    <r>
      <t xml:space="preserve">Principiul I - Lichiditatea curenta </t>
    </r>
    <r>
      <rPr>
        <sz val="18"/>
        <rFont val="Calibri"/>
        <family val="2"/>
      </rPr>
      <t>¹⁴Principiul I - Lichiditatea curenta ¹⁴</t>
    </r>
  </si>
  <si>
    <t>≥20</t>
  </si>
  <si>
    <t>Soldul activelor lichide/ Soldul depozitelor persoanelor fizice  (suma de bază)</t>
  </si>
  <si>
    <t xml:space="preserve">Soldul depozitelor persoanelor fizice  (suma de bază)/Soldul depozitelor   (suma de bază) </t>
  </si>
  <si>
    <t xml:space="preserve">Soldul depozitelor persoanelor juridice, cu exceptia băncilor (suma de bază)/Soldul depozitelor   (suma de bază) </t>
  </si>
  <si>
    <t xml:space="preserve">Soldul depozitelor în valuta străina (suma de bază)/Soldul depozitelor   (suma de bază) </t>
  </si>
  <si>
    <r>
      <t xml:space="preserve">Mijloace băneşti datorate băncilor, cu excepţia celor de la BNM (suma de bază) </t>
    </r>
    <r>
      <rPr>
        <sz val="18"/>
        <rFont val="Calibri"/>
        <family val="2"/>
      </rPr>
      <t>¹⁵</t>
    </r>
  </si>
  <si>
    <r>
      <t xml:space="preserve">Mijloace băneşti datorate băncilor straine  (suma de bază) </t>
    </r>
    <r>
      <rPr>
        <sz val="18"/>
        <rFont val="Calibri"/>
        <family val="2"/>
      </rPr>
      <t>¹⁶</t>
    </r>
  </si>
  <si>
    <t>Mijloace băneşti datorate băncilor, cu excepţia celor de la BNM (suma de bază)/CNT</t>
  </si>
  <si>
    <t>Mijloace băneşti datorate băncilor străine  (suma de bază)/CNT</t>
  </si>
  <si>
    <t>SENSIBILITATEA LA RISCUL PIEŢEI</t>
  </si>
  <si>
    <r>
      <t xml:space="preserve">Ponderea activelor bilanţiere în valută străină şi activelor ataşate la cursul valutei străine în totalul active </t>
    </r>
    <r>
      <rPr>
        <sz val="18"/>
        <rFont val="Calibri"/>
        <family val="2"/>
      </rPr>
      <t>¹⁷</t>
    </r>
  </si>
  <si>
    <r>
      <t>Ponderea obligaţiunilor bilanţiere în valuta străină şi obligaţiunilor ataşate la cursul valutei străine în  în totalul active ¹</t>
    </r>
    <r>
      <rPr>
        <sz val="18"/>
        <rFont val="Calibri"/>
        <family val="2"/>
      </rPr>
      <t>⁸</t>
    </r>
  </si>
  <si>
    <t>Total obligaţiuni bilanţiere  în valută străină / Total obligaţiuni</t>
  </si>
  <si>
    <t>Total active bilanţiere în valuta străină/ Total active</t>
  </si>
  <si>
    <t>DATE GENERALE</t>
  </si>
  <si>
    <r>
      <t xml:space="preserve">Numărul total de angajaţi ai băncii </t>
    </r>
    <r>
      <rPr>
        <sz val="18"/>
        <rFont val="Calibri"/>
        <family val="2"/>
      </rPr>
      <t>¹⁹</t>
    </r>
  </si>
  <si>
    <t>nr.</t>
  </si>
  <si>
    <t xml:space="preserve">Subdiviziuni ale băncii:                      </t>
  </si>
  <si>
    <t xml:space="preserve">-  filiale   </t>
  </si>
  <si>
    <t>-  reprezentanţe</t>
  </si>
  <si>
    <t>-  agenţii</t>
  </si>
  <si>
    <t>-  puncte de schimb valutar</t>
  </si>
  <si>
    <t>Nota: Informaţia este dezvăluită, conform cerinţelor expuse în Regulamentul cu privire la dezvăluirea de către băncile din R.Moldova a informaţiei aferente activităţilor lor.</t>
  </si>
  <si>
    <r>
      <t xml:space="preserve">Anexa nr. 11 </t>
    </r>
    <r>
      <rPr>
        <sz val="10"/>
        <rFont val="Times New Roman"/>
        <family val="1"/>
      </rPr>
      <t xml:space="preserve"> la  „Regulamentul cu privire la dezvăluirea informaţiei despre activitatea BC''Moldova Agroindbank''SA”</t>
    </r>
  </si>
  <si>
    <t xml:space="preserve">Programul de prezentare a informaţiilor  conform Regulamentului </t>
  </si>
  <si>
    <t>cu privire la dezvăluirea informaţiei despre activitatea BC''Moldova Agroindbank''SA</t>
  </si>
  <si>
    <t>Tipul  Informaţiei</t>
  </si>
  <si>
    <t>Metodele de prezentare</t>
  </si>
  <si>
    <t>Departamentul responsabil de totalizare/ prezentare a informaţiei</t>
  </si>
  <si>
    <t>publicarea
în presăpublicarea
în presăpublicarea
în presăpublicarea
în presăpublicarea
în presăpublicarea
în presăpublicarea
în presă</t>
  </si>
  <si>
    <t xml:space="preserve">afişarea pe panourile
informaţionale din oficii afişarea pe panourile
informaţionale din oficii afişarea pe panourile
informaţionale din oficii afişarea pe panourile
informaţionale din oficii afişarea pe panourile
informaţionale din oficii afişarea pe panourile
informaţionale din oficii afişarea pe panourile
informaţionale din oficii </t>
  </si>
  <si>
    <t>materiale 
promoţionalemateriale 
promoţionalemateriale 
promoţionalemateriale 
promoţionalemateriale 
promoţionalemateriale 
promoţionalemateriale 
promoţionale</t>
  </si>
  <si>
    <t>la solicitarea 
vizitatorilor ( copii )la solicitarea 
vizitatorilor ( copii )la solicitarea 
vizitatorilor ( copii )la solicitarea 
vizitatorilor ( copii )la solicitarea 
vizitatorilor ( copii )la solicitarea 
vizitatorilor ( copii )la solicitarea 
vizitatorilor ( copii )</t>
  </si>
  <si>
    <t>A</t>
  </si>
  <si>
    <t xml:space="preserve">Informaţie dezvăluită lunar.                                                                                                                                    Termenul de prezentare: pînă la data de 20 a lunii următoare celei gestionare                             </t>
  </si>
  <si>
    <t>1. Fin- 1 Bilanţul  Contabil</t>
  </si>
  <si>
    <t>*</t>
  </si>
  <si>
    <t>Departamentul
Contabilitate şi FinanţeDepartamentul
Contabilitate şi FinanţeDepartamentul
Contabilitate şi FinanţeDepartamentul
Contabilitate şi FinanţeDepartamentul
Contabilitate şi FinanţeDepartamentul
Contabilitate şi FinanţeDepartamentul
Contabilitate şi Finanţe</t>
  </si>
  <si>
    <t xml:space="preserve">2. Fin2-contul de profit sau pierdere </t>
  </si>
  <si>
    <t xml:space="preserve"> --//--</t>
  </si>
  <si>
    <t xml:space="preserve">3. Anexa  nr.1  Indicatori aferenţi situaţiei economico-financiare a  băncii </t>
  </si>
  <si>
    <t>Departamentul Trezorerie  - totalizare</t>
  </si>
  <si>
    <t>Departamentul Trezorerie</t>
  </si>
  <si>
    <r>
      <t xml:space="preserve">Mărimea calculataă dar nerezervată a reducerilor pentru pierderi la active şi angajamente condiţionale </t>
    </r>
    <r>
      <rPr>
        <b/>
        <sz val="10"/>
        <rFont val="Calibri"/>
        <family val="2"/>
      </rPr>
      <t>¹Mărimea calculataă dar nerezervată a reducerilor pentru pierderi la active şi angajamente condiţionale ¹Mărimea calculataă dar nerezervată a reducerilor pentru pierderi la active şi angajamente condiţionale ¹Mărimea calculataă dar nerezervată a reducerilor pentru pierderi la active şi angajamente condiţionale ¹Mărimea calculataă dar nerezervată a reducerilor pentru pierderi la active şi angajamente condiţionale ¹Mărimea calculataă dar nerezervată a reducerilor pentru pierderi la active şi angajamente condiţionale ¹</t>
    </r>
  </si>
  <si>
    <r>
      <t xml:space="preserve">Nivelul de afectare a capitalului </t>
    </r>
    <r>
      <rPr>
        <b/>
        <sz val="10"/>
        <rFont val="Calibri"/>
        <family val="2"/>
      </rPr>
      <t>²Nivelul de afectare a capitalului ²Nivelul de afectare a capitalului ²Nivelul de afectare a capitalului ²Nivelul de afectare a capitalului ²Nivelul de afectare a capitalului ²</t>
    </r>
  </si>
  <si>
    <r>
      <t xml:space="preserve">Mijloace băneşti datorate de băncile străine (suma de bază) </t>
    </r>
    <r>
      <rPr>
        <b/>
        <sz val="10"/>
        <rFont val="Calibri"/>
        <family val="2"/>
      </rPr>
      <t>⁴Mijloace băneşti datorate de băncile străine (suma de bază) ⁴Mijloace băneşti datorate de băncile străine (suma de bază) ⁴Mijloace băneşti datorate de băncile străine (suma de bază) ⁴Mijloace băneşti datorate de băncile străine (suma de bază) ⁴Mijloace băneşti datorate de băncile străine (suma de bază) ⁴</t>
    </r>
  </si>
  <si>
    <t>Diviziunea Administrare Riscuri</t>
  </si>
  <si>
    <t>Departamentul Trezorerie,                         Diviziunea Administrare Riscuri,</t>
  </si>
  <si>
    <r>
      <t xml:space="preserve">Soldul datoriei de credite neperformante net (suma de bază)/CNT </t>
    </r>
    <r>
      <rPr>
        <b/>
        <sz val="10"/>
        <rFont val="Calibri"/>
        <family val="2"/>
      </rPr>
      <t>⁵Soldul datoriei de credite neperformante net (suma de bază)/CNT ⁵Soldul datoriei de credite neperformante net (suma de bază)/CNT ⁵Soldul datoriei de credite neperformante net (suma de bază)/CNT ⁵Soldul datoriei de credite neperformante net (suma de bază)/CNT ⁵Soldul datoriei de credite neperformante net (suma de bază)/CNT ⁵</t>
    </r>
  </si>
  <si>
    <r>
      <t xml:space="preserve">Soldul activelor neperformante nete/CNT </t>
    </r>
    <r>
      <rPr>
        <b/>
        <sz val="10"/>
        <rFont val="Calibri"/>
        <family val="2"/>
      </rPr>
      <t>⁶Soldul activelor neperformante nete/CNT ⁶Soldul activelor neperformante nete/CNT ⁶Soldul activelor neperformante nete/CNT ⁶Soldul activelor neperformante nete/CNT ⁶Soldul activelor neperformante nete/CNT ⁶</t>
    </r>
  </si>
  <si>
    <t>Departamentul Trezorerie,                         Diviziunea Administrare Riscuri, Departamentul Planificare Strategică şi Buget</t>
  </si>
  <si>
    <r>
      <t xml:space="preserve">Valoarea medie lunară a activelor generatoare de dobîndă /Valoarea medie lunară a activelor </t>
    </r>
    <r>
      <rPr>
        <b/>
        <sz val="10"/>
        <rFont val="Calibri"/>
        <family val="2"/>
      </rPr>
      <t>⁷Valoarea medie lunară a activelor generatoare de dobîndă /Valoarea medie lunară a activelor ⁷Valoarea medie lunară a activelor generatoare de dobîndă /Valoarea medie lunară a activelor ⁷Valoarea medie lunară a activelor generatoare de dobîndă /Valoarea medie lunară a activelor ⁷Valoarea medie lunară a activelor generatoare de dobîndă /Valoarea medie lunară a activelor ⁷</t>
    </r>
  </si>
  <si>
    <t>Departamentul Planificare Strategică şi Buget,  Departamentul Trezorerie, Diviziunea Administrare Riscuri</t>
  </si>
  <si>
    <t>Departamentul Trezorerie,  Diviziunea Administrare Riscuri, Departamentul Planificare Strategică şi Buget</t>
  </si>
  <si>
    <t>Departamentul Trezorerie, Diviziunea Administrare Riscuri</t>
  </si>
  <si>
    <t>Diviziunea Administrare Riscuri,  Departamentul Trezorerie</t>
  </si>
  <si>
    <t>Soldul datoriei la credite, suma de bază pe tipuri de debitori:                                                - Pesoane juridice rezidente, inclusiv persoane fizice care practică activitate de întreprinzător sau alt tip de activitate.                                                                                     - Persoane juridice nerezident ,  inclusiv persoane fizice care practică activitate de întreprinzător sau alt tip de activitate.                                                                                     - Persoane fizice rezidente                                                                                                              - Persoane fizice nerezidente</t>
  </si>
  <si>
    <t xml:space="preserve">Soldul datoriei la credite, suma de bază pe tipuri de monede:                                                 - acordate în MDL                                                                                                                      -  acordate în USD (echivalentul în lei)                                                                                       -  acordate în EUR (echivalentul în lei)                                                                                        - acordate în altă valute străine (echivalentul în lei)  </t>
  </si>
  <si>
    <t>Departamentul Planificare Strategică şi Buget</t>
  </si>
  <si>
    <r>
      <t>Rentabilitatea activelor (ROA)</t>
    </r>
    <r>
      <rPr>
        <b/>
        <sz val="10"/>
        <rFont val="Calibri"/>
        <family val="2"/>
      </rPr>
      <t>⁸Rentabilitatea activelor (ROA)⁸Rentabilitatea activelor (ROA)⁸Rentabilitatea activelor (ROA)⁸Rentabilitatea activelor (ROA)⁸</t>
    </r>
  </si>
  <si>
    <r>
      <t>Rentabilitatea Capitalului (ROA)</t>
    </r>
    <r>
      <rPr>
        <b/>
        <sz val="10"/>
        <rFont val="Calibri"/>
        <family val="2"/>
      </rPr>
      <t>⁹Rentabilitatea Capitalului (ROA)⁹Rentabilitatea Capitalului (ROA)⁹Rentabilitatea Capitalului (ROA)⁹Rentabilitatea Capitalului (ROA)⁹</t>
    </r>
  </si>
  <si>
    <r>
      <t xml:space="preserve">Cheltuieli neaferente dobînzilor/Total venit </t>
    </r>
    <r>
      <rPr>
        <b/>
        <sz val="10"/>
        <rFont val="Calibri"/>
        <family val="2"/>
      </rPr>
      <t>¹°Cheltuieli neaferente dobînzilor/Total venit ¹°Cheltuieli neaferente dobînzilor/Total venit ¹°Cheltuieli neaferente dobînzilor/Total venit ¹°</t>
    </r>
  </si>
  <si>
    <r>
      <t xml:space="preserve">Venituri din dobînzi/Valoarea medie lunara a activelor generatoare de dobînda </t>
    </r>
    <r>
      <rPr>
        <b/>
        <sz val="10"/>
        <rFont val="Calibri"/>
        <family val="2"/>
      </rPr>
      <t>¹¹Venituri din dobînzi/Valoarea medie lunara a activelor generatoare de dobînda ¹¹Venituri din dobînzi/Valoarea medie lunara a activelor generatoare de dobînda ¹¹Venituri din dobînzi/Valoarea medie lunara a activelor generatoare de dobînda ¹¹</t>
    </r>
  </si>
  <si>
    <r>
      <t xml:space="preserve">Marja neta a dobînzii  (MJDnet) </t>
    </r>
    <r>
      <rPr>
        <b/>
        <sz val="10"/>
        <rFont val="Calibri"/>
        <family val="2"/>
      </rPr>
      <t>¹²Marja neta a dobînzii  (MJDnet) ¹²Marja neta a dobînzii  (MJDnet) ¹²Marja neta a dobînzii  (MJDnet) ¹²</t>
    </r>
  </si>
  <si>
    <t xml:space="preserve">Departamentul Trezorerie </t>
  </si>
  <si>
    <r>
      <t xml:space="preserve">Indicele eficienţei (Ief) </t>
    </r>
    <r>
      <rPr>
        <b/>
        <sz val="10"/>
        <rFont val="Calibri"/>
        <family val="2"/>
      </rPr>
      <t>¹³Indicele eficienţei (Ief) ¹³Indicele eficienţei (Ief) ¹³Indicele eficienţei (Ief) ¹³</t>
    </r>
  </si>
  <si>
    <r>
      <t xml:space="preserve">Principiul I - Lichiditatea pe termen lung </t>
    </r>
    <r>
      <rPr>
        <b/>
        <sz val="10"/>
        <rFont val="Calibri"/>
        <family val="2"/>
      </rPr>
      <t>¹⁴Principiul I - Lichiditatea pe termen lung ¹⁴Principiul I - Lichiditatea pe termen lung ¹⁴Principiul I - Lichiditatea pe termen lung ¹⁴</t>
    </r>
  </si>
  <si>
    <r>
      <t xml:space="preserve">Principiul I - Lichiditatea curenta </t>
    </r>
    <r>
      <rPr>
        <b/>
        <sz val="10"/>
        <rFont val="Calibri"/>
        <family val="2"/>
      </rPr>
      <t>¹⁴Principiul I - Lichiditatea curenta ¹⁴Principiul I - Lichiditatea curenta ¹⁴Principiul I - Lichiditatea curenta ¹⁴</t>
    </r>
  </si>
  <si>
    <r>
      <t xml:space="preserve">Mijloace băneşti datorate băncilor, cu excepţia celor de la BNM (suma de bază) </t>
    </r>
    <r>
      <rPr>
        <b/>
        <sz val="10"/>
        <rFont val="Calibri"/>
        <family val="2"/>
      </rPr>
      <t>¹⁵Mijloace băneşti datorate băncilor, cu excepţia celor de la BNM (suma de bază) ¹⁵Mijloace băneşti datorate băncilor, cu excepţia celor de la BNM (suma de bază) ¹⁵Mijloace băneşti datorate băncilor, cu excepţia celor de la BNM (suma de bază) ¹⁵</t>
    </r>
  </si>
  <si>
    <r>
      <t xml:space="preserve">Mijloace băneşti datorate băncilor straine  (suma de bază) </t>
    </r>
    <r>
      <rPr>
        <b/>
        <sz val="10"/>
        <rFont val="Calibri"/>
        <family val="2"/>
      </rPr>
      <t>¹⁶Mijloace băneşti datorate băncilor straine  (suma de bază) ¹⁶Mijloace băneşti datorate băncilor straine  (suma de bază) ¹⁶Mijloace băneşti datorate băncilor straine  (suma de bază) ¹⁶</t>
    </r>
  </si>
  <si>
    <r>
      <t xml:space="preserve">Ponderea activelor bilanţiere în valută străină şi activelor ataşate la cursul valutei străine în totalul active </t>
    </r>
    <r>
      <rPr>
        <b/>
        <sz val="10"/>
        <rFont val="Calibri"/>
        <family val="2"/>
      </rPr>
      <t>¹⁷Ponderea activelor bilanţiere în valută străină şi activelor ataşate la cursul valutei străine în totalul active ¹⁷Ponderea activelor bilanţiere în valută străină şi activelor ataşate la cursul valutei străine în totalul active ¹⁷</t>
    </r>
  </si>
  <si>
    <r>
      <t>Ponderea obligaţiunilor bilanţiere în valuta străină şi obligaţiunilor ataşate la cursul valutei străine în  în totalul active ¹</t>
    </r>
    <r>
      <rPr>
        <b/>
        <sz val="10"/>
        <rFont val="Calibri"/>
        <family val="2"/>
      </rPr>
      <t>⁸Ponderea obligaţiunilor bilanţiere în valuta străină şi obligaţiunilor ataşate la cursul valutei străine în  în totalul active ¹⁸Ponderea obligaţiunilor bilanţiere în valuta străină şi obligaţiunilor ataşate la cursul valutei străine în  în totalul active ¹⁸</t>
    </r>
  </si>
  <si>
    <r>
      <t xml:space="preserve">Numărul total de angajaţi ai băncii </t>
    </r>
    <r>
      <rPr>
        <b/>
        <sz val="10"/>
        <rFont val="Calibri"/>
        <family val="2"/>
      </rPr>
      <t>¹⁹Numărul total de angajaţi ai băncii ¹⁹Numărul total de angajaţi ai băncii ¹⁹</t>
    </r>
  </si>
  <si>
    <t>Departamentul Resurse Umane şi Organizare</t>
  </si>
  <si>
    <t xml:space="preserve">Subdiviziuni ale băncii:                                                                                                                             -  filiale                                                                                                                                                           -  reprezentanţe                                                                                                                                       -  agenţii                                                                                                                                                   -  puncte de schimb valutar             </t>
  </si>
  <si>
    <t xml:space="preserve">      Departamentul Filiale </t>
  </si>
  <si>
    <t xml:space="preserve">4.  Anexa nr.2     Informaţia privind creditele </t>
  </si>
  <si>
    <r>
      <t xml:space="preserve">Departamentul Trezorerie -totalizare   </t>
    </r>
    <r>
      <rPr>
        <sz val="10"/>
        <rFont val="Times New Roman"/>
        <family val="1"/>
      </rPr>
      <t xml:space="preserve">Direcţia Decontări şi Statistică- prezentare   </t>
    </r>
    <r>
      <rPr>
        <b/>
        <sz val="10"/>
        <rFont val="Times New Roman"/>
        <family val="1"/>
      </rPr>
      <t xml:space="preserve">Departamentul Trezorerie -totalizare   </t>
    </r>
    <r>
      <rPr>
        <sz val="10"/>
        <rFont val="Times New Roman"/>
        <family val="1"/>
      </rPr>
      <t xml:space="preserve">Direcţia Decontări şi Statistică- prezentare   </t>
    </r>
    <r>
      <rPr>
        <b/>
        <sz val="10"/>
        <rFont val="Times New Roman"/>
        <family val="1"/>
      </rPr>
      <t xml:space="preserve">Departamentul Trezorerie -totalizare   </t>
    </r>
    <r>
      <rPr>
        <sz val="10"/>
        <rFont val="Times New Roman"/>
        <family val="1"/>
      </rPr>
      <t xml:space="preserve">Direcţia Decontări şi Statistică- prezentare   </t>
    </r>
  </si>
  <si>
    <t>5.  Anexa nr.3     Informaţia privind depozitele</t>
  </si>
  <si>
    <r>
      <t>Departamentul Elaborarea şi Administrarea Produselor în activitatea retail- totalizare</t>
    </r>
    <r>
      <rPr>
        <sz val="10"/>
        <rFont val="Times New Roman"/>
        <family val="1"/>
      </rPr>
      <t xml:space="preserve">                                         Direcţia Decontări şi Statistică-prezentare  Departamentul Trezorerie - prezentare                   </t>
    </r>
    <r>
      <rPr>
        <b/>
        <sz val="10"/>
        <rFont val="Times New Roman"/>
        <family val="1"/>
      </rPr>
      <t>Departamentul Elaborarea şi Administrarea Produselor în activitatea retail- totalizare</t>
    </r>
    <r>
      <rPr>
        <sz val="10"/>
        <rFont val="Times New Roman"/>
        <family val="1"/>
      </rPr>
      <t xml:space="preserve">                                         Direcţia Decontări şi Statistică-prezentare  Departamentul Trezorerie - prezentare                   </t>
    </r>
    <r>
      <rPr>
        <b/>
        <sz val="10"/>
        <rFont val="Times New Roman"/>
        <family val="1"/>
      </rPr>
      <t>Departamentul Elaborarea şi Administrarea Produselor în activitatea retail- totalizare</t>
    </r>
    <r>
      <rPr>
        <sz val="10"/>
        <rFont val="Times New Roman"/>
        <family val="1"/>
      </rPr>
      <t xml:space="preserve">                                         Direcţia Decontări şi Statistică-prezentare  Departamentul Trezorerie - prezentare                   </t>
    </r>
  </si>
  <si>
    <t>6.  Anexa nr.4a   Informaţie privind condiţiile de acordare a creditelor pentru consumatori</t>
  </si>
  <si>
    <t>Departamentul Elaborarea şi Administrarea Produselor în activitatea retail</t>
  </si>
  <si>
    <t>7.  Anexa nr.4b   Informaţie privind condiţiile de acordare a creditelor pentru  persoanelor fizice care practică activitate</t>
  </si>
  <si>
    <t>8.   Anexa nr.4c  Informaţie privind condiţiile de acordare a creditelor  pentru persoane juridice</t>
  </si>
  <si>
    <t xml:space="preserve">Informaţie dezvăluită trimestrial.                                                                                                                                    Termenul de prezentare: pînă la data de 20 a lunii următoare trimestrului gestionar.                             </t>
  </si>
  <si>
    <t xml:space="preserve">9.  FIN26   Informaţia privind scadenţele contractuale rămase ale activelor şi ale obligaţiunilor financiare aferente expunerii la riscul de lichiditate "Expunerea la riscul de lichiditate". </t>
  </si>
  <si>
    <t>10.  FIN27   Informaţia privind activele şi obligaţiunile financiare sensibile la rata dobînzii  "Expunerea la riscul ratei dobînzii"</t>
  </si>
  <si>
    <t xml:space="preserve">Informaţie pentru perioada ultimilor trei ani precedenţi celui gestionar.                                                               Termenul de prezentare: anual, conform legislaţiei în vigoare.                                                                                                                                                            </t>
  </si>
  <si>
    <t>a) raportul anual al băncii; După caz, raportul anual al băncii consolidat;</t>
  </si>
  <si>
    <t>Departamentul
MarketingDepartamentul
Marketing</t>
  </si>
  <si>
    <t>b) situaţii financiare  anuale  proprii a băncii, care vor include: bilanţul, situaţia de profit şi  pierdere; situaţia modificărilor capitalului propriu; situaţia fluxurilor de numerar; notele la situaţiile financiare;  După caz, situaţii  financiare  anuale  consolidate a băncii;</t>
  </si>
  <si>
    <t>Departamentul    Contabilitate şi Finanţe</t>
  </si>
  <si>
    <t>c) raportul auditorului asupra situaţiilor financiare anuale proprii, cu anexarea situaţiilor financiare anuale proprii;</t>
  </si>
  <si>
    <t>c) după caz, raportul auditorului asupra situaţiilor financiare anuale consolidate, cu anexarea situaţiilor financiare anuale consolidate;</t>
  </si>
  <si>
    <t>d) raportul conducerii băncii;</t>
  </si>
  <si>
    <t>e) după caz, raportul consolidat al conducerii băncii;</t>
  </si>
  <si>
    <t>f) politica contabilă a băncii;</t>
  </si>
  <si>
    <t>g) informaţia care conţine strategia gestionării riscurilor  în bancă.</t>
  </si>
  <si>
    <t xml:space="preserve">Informaţie dezvăluită pe măsura modificării.                                                                                                                                    Termenul de prezentare: la necesitate.                             </t>
  </si>
  <si>
    <t>11.  Anexa nr.7  Informaţia cu privire la condiţiile de acceptare a depozitelor</t>
  </si>
  <si>
    <t>12.  Anexa nr.8  Informaţia cu privire la condiţiile de emitere şi deservire a cardurilor de plată.</t>
  </si>
  <si>
    <t>Departamentul Craduri</t>
  </si>
  <si>
    <t>13. Anexa nr.9  Informaţia aferentă condiţiilor de desfăşurare a activităţii în partea ce se referă la plăţile /transferurile în / din străinătate (transferurile internaţionale)  pentru persoanele fizice şi persoanele juridice (cu excepţia remiterii de bani) .</t>
  </si>
  <si>
    <t>Departamentul Suport şi Produse Corporative  Departamentul Elaborarea şi Administrarea Produselor în activitatea retail</t>
  </si>
  <si>
    <t>14. Modalităţile de întocmire a sesizărilor/reclamaţiilor/plîngerilor clienţilor şi soluţionarea lor.</t>
  </si>
  <si>
    <t>Serviciul Clientelă</t>
  </si>
  <si>
    <t>15. Copia Licenţei</t>
  </si>
  <si>
    <t>Departamentul Juridic</t>
  </si>
  <si>
    <t>16. Lista activităţilor permise în oficiile secundare ale băncii</t>
  </si>
  <si>
    <t>Departamentul Filiale</t>
  </si>
  <si>
    <t>17. Lista filialelor, agenţiilor</t>
  </si>
  <si>
    <t>18. Structura organizatorică</t>
  </si>
  <si>
    <t>DRUO</t>
  </si>
  <si>
    <t xml:space="preserve">19.  Anexa nr.5    Informaţia cu privire la membrii consiliului, organului executiv, vicepreşedinţii băncii şi contabilul-şef </t>
  </si>
  <si>
    <t>DRUO, Departamentul Juridic,             Secretarul Consiliului</t>
  </si>
  <si>
    <t xml:space="preserve">20. Anexa nr.6  Informaţia cu privire la acţionarii şi/sau grupurile de persoane care acţionează concertat şi care deţin cote substanţiale </t>
  </si>
  <si>
    <t xml:space="preserve"> Departamentul Juridic, Secretarul Consiliului</t>
  </si>
  <si>
    <t>21. Anexa nr.10  Lista persoanelor autorizate să angajeze banca.</t>
  </si>
  <si>
    <t>22. Informaţie cu privire la   externalizarea activităţilor de importanţă materială</t>
  </si>
  <si>
    <t>DC (alte subdiviziuni la necesitate)</t>
  </si>
  <si>
    <t>j) informaţia care conţine strategia gestionării riscurilor  în bancă.</t>
  </si>
  <si>
    <t>Informaţie publicată în ziarul ЭКОНОМИЧЕСКОЕ ОБОЗРЕНИЕ № 15 (1087) 24 aprilie 2015, p.38</t>
  </si>
</sst>
</file>

<file path=xl/styles.xml><?xml version="1.0" encoding="utf-8"?>
<styleSheet xmlns="http://schemas.openxmlformats.org/spreadsheetml/2006/main">
  <numFmts count="10">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m/d/yyyy"/>
    <numFmt numFmtId="165" formatCode="0.0E+00"/>
  </numFmts>
  <fonts count="60">
    <font>
      <sz val="10"/>
      <name val="Arial"/>
      <family val="2"/>
    </font>
    <font>
      <sz val="10"/>
      <name val="Arial Cyr Rom"/>
      <family val="0"/>
    </font>
    <font>
      <sz val="18"/>
      <name val="Arial Cyr Rom"/>
      <family val="0"/>
    </font>
    <font>
      <sz val="14"/>
      <name val="Arial Cyr Rom"/>
      <family val="0"/>
    </font>
    <font>
      <sz val="16"/>
      <name val="Arial Cyr Rom"/>
      <family val="0"/>
    </font>
    <font>
      <sz val="18"/>
      <name val="Times New Roman"/>
      <family val="1"/>
    </font>
    <font>
      <sz val="14"/>
      <name val="Times New Roman"/>
      <family val="1"/>
    </font>
    <font>
      <i/>
      <sz val="16"/>
      <name val="Times New Roman"/>
      <family val="1"/>
    </font>
    <font>
      <sz val="16"/>
      <name val="Times New Roman"/>
      <family val="1"/>
    </font>
    <font>
      <i/>
      <sz val="18"/>
      <name val="Times New Roman"/>
      <family val="1"/>
    </font>
    <font>
      <i/>
      <sz val="14"/>
      <name val="Times New Roman"/>
      <family val="1"/>
    </font>
    <font>
      <sz val="14"/>
      <name val="Calibri"/>
      <family val="2"/>
    </font>
    <font>
      <sz val="18"/>
      <name val="Calibri"/>
      <family val="2"/>
    </font>
    <font>
      <sz val="18"/>
      <name val="Arial"/>
      <family val="2"/>
    </font>
    <font>
      <sz val="12"/>
      <name val="Times New Roman"/>
      <family val="1"/>
    </font>
    <font>
      <sz val="10"/>
      <name val="Times New Roman"/>
      <family val="1"/>
    </font>
    <font>
      <b/>
      <sz val="10"/>
      <name val="Times New Roman"/>
      <family val="1"/>
    </font>
    <font>
      <b/>
      <i/>
      <sz val="10"/>
      <name val="Times New Roman"/>
      <family val="1"/>
    </font>
    <font>
      <b/>
      <i/>
      <sz val="11"/>
      <name val="Times New Roman"/>
      <family val="1"/>
    </font>
    <font>
      <b/>
      <sz val="12"/>
      <name val="Times New Roman"/>
      <family val="1"/>
    </font>
    <font>
      <b/>
      <sz val="10"/>
      <name val="Calibri"/>
      <family val="2"/>
    </font>
    <font>
      <b/>
      <sz val="10"/>
      <name val="Arial"/>
      <family val="2"/>
    </font>
    <font>
      <b/>
      <sz val="8"/>
      <color indexed="8"/>
      <name val="Tahoma"/>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8"/>
      <color indexed="10"/>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8"/>
      <color rgb="FFFF0000"/>
      <name val="Times New Roman"/>
      <family val="1"/>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22"/>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color indexed="63"/>
      </bottom>
    </border>
    <border>
      <left style="thin">
        <color indexed="8"/>
      </left>
      <right style="medium">
        <color indexed="8"/>
      </right>
      <top style="thin">
        <color indexed="8"/>
      </top>
      <bottom>
        <color indexed="63"/>
      </bottom>
    </border>
    <border>
      <left style="medium">
        <color indexed="8"/>
      </left>
      <right>
        <color indexed="63"/>
      </right>
      <top>
        <color indexed="63"/>
      </top>
      <bottom style="thin">
        <color indexed="8"/>
      </bottom>
    </border>
    <border>
      <left style="thin">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medium">
        <color indexed="8"/>
      </left>
      <right>
        <color indexed="63"/>
      </right>
      <top style="thin">
        <color indexed="8"/>
      </top>
      <bottom style="thin">
        <color indexed="8"/>
      </bottom>
    </border>
    <border>
      <left>
        <color indexed="63"/>
      </left>
      <right style="medium">
        <color indexed="8"/>
      </right>
      <top>
        <color indexed="63"/>
      </top>
      <bottom>
        <color indexed="63"/>
      </bottom>
    </border>
    <border>
      <left style="medium">
        <color indexed="8"/>
      </left>
      <right>
        <color indexed="63"/>
      </right>
      <top style="thin">
        <color indexed="8"/>
      </top>
      <bottom>
        <color indexed="63"/>
      </bottom>
    </border>
    <border>
      <left style="medium">
        <color indexed="8"/>
      </left>
      <right style="thin">
        <color indexed="8"/>
      </right>
      <top style="thin">
        <color indexed="8"/>
      </top>
      <bottom style="thin">
        <color indexed="8"/>
      </bottom>
    </border>
    <border>
      <left style="medium">
        <color indexed="8"/>
      </left>
      <right>
        <color indexed="63"/>
      </right>
      <top>
        <color indexed="63"/>
      </top>
      <bottom>
        <color indexed="63"/>
      </bottom>
    </border>
    <border>
      <left style="medium">
        <color indexed="8"/>
      </left>
      <right style="thin">
        <color indexed="8"/>
      </right>
      <top style="thin">
        <color indexed="8"/>
      </top>
      <bottom style="medium">
        <color indexed="8"/>
      </bottom>
    </border>
    <border>
      <left style="thin">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style="medium">
        <color indexed="8"/>
      </left>
      <right>
        <color indexed="63"/>
      </right>
      <top style="medium">
        <color indexed="8"/>
      </top>
      <bottom>
        <color indexed="63"/>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thin">
        <color indexed="8"/>
      </left>
      <right style="thin">
        <color indexed="8"/>
      </right>
      <top>
        <color indexed="63"/>
      </top>
      <bottom style="thin">
        <color indexed="8"/>
      </bottom>
    </border>
    <border>
      <left style="thin">
        <color indexed="8"/>
      </left>
      <right style="medium">
        <color indexed="8"/>
      </right>
      <top>
        <color indexed="63"/>
      </top>
      <bottom style="thin">
        <color indexed="8"/>
      </bottom>
    </border>
    <border>
      <left>
        <color indexed="63"/>
      </left>
      <right>
        <color indexed="63"/>
      </right>
      <top style="thin">
        <color indexed="8"/>
      </top>
      <bottom style="thin">
        <color indexed="8"/>
      </bottom>
    </border>
    <border>
      <left>
        <color indexed="63"/>
      </left>
      <right style="medium">
        <color indexed="8"/>
      </right>
      <top style="thin">
        <color indexed="8"/>
      </top>
      <bottom style="thin">
        <color indexed="8"/>
      </bottom>
    </border>
    <border>
      <left>
        <color indexed="63"/>
      </left>
      <right style="thin">
        <color indexed="8"/>
      </right>
      <top>
        <color indexed="63"/>
      </top>
      <bottom style="thin">
        <color indexed="8"/>
      </bottom>
    </border>
    <border>
      <left>
        <color indexed="63"/>
      </left>
      <right style="thin">
        <color indexed="8"/>
      </right>
      <top style="thin">
        <color indexed="8"/>
      </top>
      <bottom style="thin">
        <color indexed="8"/>
      </bottom>
    </border>
    <border>
      <left>
        <color indexed="63"/>
      </left>
      <right style="thin">
        <color indexed="8"/>
      </right>
      <top style="thin">
        <color indexed="8"/>
      </top>
      <bottom style="medium">
        <color indexed="8"/>
      </bottom>
    </border>
    <border>
      <left style="thin">
        <color indexed="8"/>
      </left>
      <right>
        <color indexed="63"/>
      </right>
      <top style="thin">
        <color indexed="8"/>
      </top>
      <bottom style="medium">
        <color indexed="8"/>
      </bottom>
    </border>
    <border>
      <left style="thin">
        <color indexed="8"/>
      </left>
      <right style="thin">
        <color indexed="8"/>
      </right>
      <top>
        <color indexed="63"/>
      </top>
      <bottom style="medium">
        <color indexed="8"/>
      </bottom>
    </border>
    <border>
      <left style="thin">
        <color indexed="8"/>
      </left>
      <right style="medium">
        <color indexed="8"/>
      </right>
      <top>
        <color indexed="63"/>
      </top>
      <bottom style="medium">
        <color indexed="8"/>
      </bottom>
    </border>
    <border>
      <left style="medium">
        <color indexed="8"/>
      </left>
      <right>
        <color indexed="63"/>
      </right>
      <top style="medium">
        <color indexed="8"/>
      </top>
      <bottom style="thin">
        <color indexed="8"/>
      </bottom>
    </border>
    <border>
      <left>
        <color indexed="63"/>
      </left>
      <right>
        <color indexed="63"/>
      </right>
      <top style="medium">
        <color indexed="8"/>
      </top>
      <bottom style="thin">
        <color indexed="8"/>
      </bottom>
    </border>
    <border>
      <left>
        <color indexed="63"/>
      </left>
      <right>
        <color indexed="63"/>
      </right>
      <top>
        <color indexed="63"/>
      </top>
      <bottom style="thin">
        <color indexed="8"/>
      </bottom>
    </border>
    <border>
      <left>
        <color indexed="63"/>
      </left>
      <right style="medium">
        <color indexed="8"/>
      </right>
      <top style="medium">
        <color indexed="8"/>
      </top>
      <bottom style="thin">
        <color indexed="8"/>
      </bottom>
    </border>
    <border>
      <left>
        <color indexed="63"/>
      </left>
      <right style="medium">
        <color indexed="8"/>
      </right>
      <top>
        <color indexed="63"/>
      </top>
      <bottom style="thin">
        <color indexed="8"/>
      </bottom>
    </border>
    <border>
      <left>
        <color indexed="63"/>
      </left>
      <right>
        <color indexed="63"/>
      </right>
      <top>
        <color indexed="63"/>
      </top>
      <bottom style="medium">
        <color indexed="8"/>
      </bottom>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1" fillId="0" borderId="0">
      <alignment/>
      <protection/>
    </xf>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32" borderId="7" applyNumberFormat="0" applyFont="0" applyAlignment="0" applyProtection="0"/>
    <xf numFmtId="0" fontId="54" fillId="27" borderId="8" applyNumberFormat="0" applyAlignment="0" applyProtection="0"/>
    <xf numFmtId="9" fontId="0" fillId="0" borderId="0">
      <alignment/>
      <protection/>
    </xf>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192">
    <xf numFmtId="0" fontId="0" fillId="0" borderId="0" xfId="0" applyAlignment="1">
      <alignment/>
    </xf>
    <xf numFmtId="0" fontId="2" fillId="0" borderId="0" xfId="46" applyFont="1" applyFill="1">
      <alignment/>
      <protection/>
    </xf>
    <xf numFmtId="0" fontId="3" fillId="0" borderId="0" xfId="46" applyFont="1" applyFill="1">
      <alignment/>
      <protection/>
    </xf>
    <xf numFmtId="0" fontId="4" fillId="0" borderId="0" xfId="46" applyFont="1" applyFill="1">
      <alignment/>
      <protection/>
    </xf>
    <xf numFmtId="0" fontId="5" fillId="0" borderId="0" xfId="46" applyFont="1" applyFill="1" applyAlignment="1">
      <alignment horizontal="right"/>
      <protection/>
    </xf>
    <xf numFmtId="0" fontId="6" fillId="0" borderId="0" xfId="46" applyFont="1" applyFill="1">
      <alignment/>
      <protection/>
    </xf>
    <xf numFmtId="0" fontId="8" fillId="0" borderId="0" xfId="46" applyFont="1" applyFill="1" applyAlignment="1">
      <alignment horizontal="right" wrapText="1" shrinkToFit="1"/>
      <protection/>
    </xf>
    <xf numFmtId="0" fontId="4" fillId="0" borderId="0" xfId="46" applyFont="1" applyFill="1" applyAlignment="1">
      <alignment/>
      <protection/>
    </xf>
    <xf numFmtId="0" fontId="9" fillId="0" borderId="0" xfId="46" applyFont="1" applyFill="1" applyBorder="1" applyAlignment="1">
      <alignment horizontal="center"/>
      <protection/>
    </xf>
    <xf numFmtId="0" fontId="10" fillId="0" borderId="0" xfId="46" applyFont="1" applyFill="1" applyBorder="1" applyAlignment="1">
      <alignment horizontal="left"/>
      <protection/>
    </xf>
    <xf numFmtId="0" fontId="6" fillId="0" borderId="0" xfId="46" applyFont="1" applyFill="1" applyBorder="1" applyAlignment="1">
      <alignment horizontal="left"/>
      <protection/>
    </xf>
    <xf numFmtId="0" fontId="10" fillId="0" borderId="0" xfId="46" applyFont="1" applyFill="1" applyBorder="1" applyAlignment="1">
      <alignment/>
      <protection/>
    </xf>
    <xf numFmtId="0" fontId="6" fillId="0" borderId="0" xfId="46" applyFont="1" applyFill="1" applyBorder="1" applyAlignment="1">
      <alignment/>
      <protection/>
    </xf>
    <xf numFmtId="0" fontId="8" fillId="0" borderId="0" xfId="46" applyFont="1" applyFill="1">
      <alignment/>
      <protection/>
    </xf>
    <xf numFmtId="0" fontId="8" fillId="0" borderId="10" xfId="46" applyFont="1" applyFill="1" applyBorder="1" applyAlignment="1">
      <alignment horizontal="center" vertical="center" wrapText="1"/>
      <protection/>
    </xf>
    <xf numFmtId="0" fontId="8" fillId="0" borderId="11" xfId="46" applyFont="1" applyFill="1" applyBorder="1" applyAlignment="1">
      <alignment horizontal="center" vertical="center" wrapText="1"/>
      <protection/>
    </xf>
    <xf numFmtId="0" fontId="9" fillId="0" borderId="12" xfId="46" applyFont="1" applyFill="1" applyBorder="1" applyAlignment="1">
      <alignment horizontal="center" vertical="top"/>
      <protection/>
    </xf>
    <xf numFmtId="0" fontId="9" fillId="0" borderId="13" xfId="46" applyFont="1" applyFill="1" applyBorder="1" applyAlignment="1">
      <alignment horizontal="center" vertical="top" wrapText="1"/>
      <protection/>
    </xf>
    <xf numFmtId="0" fontId="10" fillId="0" borderId="13" xfId="46" applyFont="1" applyFill="1" applyBorder="1" applyAlignment="1">
      <alignment horizontal="center" vertical="top"/>
      <protection/>
    </xf>
    <xf numFmtId="164" fontId="8" fillId="0" borderId="13" xfId="46" applyNumberFormat="1" applyFont="1" applyFill="1" applyBorder="1" applyAlignment="1">
      <alignment horizontal="center" vertical="center" wrapText="1"/>
      <protection/>
    </xf>
    <xf numFmtId="164" fontId="8" fillId="0" borderId="14" xfId="46" applyNumberFormat="1" applyFont="1" applyFill="1" applyBorder="1" applyAlignment="1">
      <alignment horizontal="center" vertical="center" wrapText="1"/>
      <protection/>
    </xf>
    <xf numFmtId="0" fontId="5" fillId="0" borderId="15" xfId="46" applyFont="1" applyFill="1" applyBorder="1" applyAlignment="1">
      <alignment horizontal="center" vertical="top"/>
      <protection/>
    </xf>
    <xf numFmtId="0" fontId="5" fillId="0" borderId="0" xfId="46" applyFont="1" applyFill="1" applyBorder="1" applyAlignment="1">
      <alignment horizontal="center" vertical="top"/>
      <protection/>
    </xf>
    <xf numFmtId="0" fontId="8" fillId="0" borderId="0" xfId="46" applyFont="1" applyFill="1" applyBorder="1" applyAlignment="1">
      <alignment horizontal="center" vertical="top"/>
      <protection/>
    </xf>
    <xf numFmtId="0" fontId="8" fillId="0" borderId="16" xfId="46" applyFont="1" applyFill="1" applyBorder="1" applyAlignment="1">
      <alignment horizontal="center" vertical="top"/>
      <protection/>
    </xf>
    <xf numFmtId="0" fontId="5" fillId="0" borderId="17" xfId="46" applyFont="1" applyFill="1" applyBorder="1" applyAlignment="1">
      <alignment horizontal="left" vertical="top"/>
      <protection/>
    </xf>
    <xf numFmtId="0" fontId="5" fillId="0" borderId="13" xfId="46" applyFont="1" applyFill="1" applyBorder="1" applyAlignment="1">
      <alignment horizontal="center" vertical="top"/>
      <protection/>
    </xf>
    <xf numFmtId="0" fontId="11" fillId="0" borderId="13" xfId="46" applyFont="1" applyFill="1" applyBorder="1" applyAlignment="1">
      <alignment horizontal="center" vertical="top"/>
      <protection/>
    </xf>
    <xf numFmtId="4" fontId="8" fillId="0" borderId="13" xfId="46" applyNumberFormat="1" applyFont="1" applyFill="1" applyBorder="1" applyAlignment="1">
      <alignment horizontal="center" vertical="top"/>
      <protection/>
    </xf>
    <xf numFmtId="4" fontId="8" fillId="0" borderId="14" xfId="46" applyNumberFormat="1" applyFont="1" applyFill="1" applyBorder="1" applyAlignment="1">
      <alignment horizontal="center" vertical="top"/>
      <protection/>
    </xf>
    <xf numFmtId="10" fontId="8" fillId="0" borderId="13" xfId="59" applyNumberFormat="1" applyFont="1" applyFill="1" applyBorder="1" applyAlignment="1" applyProtection="1">
      <alignment horizontal="center" vertical="top"/>
      <protection/>
    </xf>
    <xf numFmtId="10" fontId="8" fillId="0" borderId="14" xfId="59" applyNumberFormat="1" applyFont="1" applyFill="1" applyBorder="1" applyAlignment="1" applyProtection="1">
      <alignment horizontal="center" vertical="top"/>
      <protection/>
    </xf>
    <xf numFmtId="0" fontId="6" fillId="0" borderId="13" xfId="46" applyFont="1" applyFill="1" applyBorder="1" applyAlignment="1">
      <alignment horizontal="center" vertical="top"/>
      <protection/>
    </xf>
    <xf numFmtId="0" fontId="5" fillId="0" borderId="17" xfId="46" applyFont="1" applyFill="1" applyBorder="1" applyAlignment="1">
      <alignment horizontal="left" vertical="top" wrapText="1"/>
      <protection/>
    </xf>
    <xf numFmtId="2" fontId="8" fillId="0" borderId="13" xfId="46" applyNumberFormat="1" applyFont="1" applyFill="1" applyBorder="1" applyAlignment="1">
      <alignment horizontal="center" vertical="top"/>
      <protection/>
    </xf>
    <xf numFmtId="2" fontId="8" fillId="0" borderId="14" xfId="46" applyNumberFormat="1" applyFont="1" applyFill="1" applyBorder="1" applyAlignment="1">
      <alignment horizontal="center" vertical="top"/>
      <protection/>
    </xf>
    <xf numFmtId="0" fontId="5" fillId="0" borderId="18" xfId="46" applyFont="1" applyFill="1" applyBorder="1" applyAlignment="1">
      <alignment horizontal="left" vertical="top"/>
      <protection/>
    </xf>
    <xf numFmtId="0" fontId="8" fillId="0" borderId="13" xfId="46" applyFont="1" applyFill="1" applyBorder="1" applyAlignment="1">
      <alignment horizontal="center" vertical="top"/>
      <protection/>
    </xf>
    <xf numFmtId="0" fontId="8" fillId="0" borderId="14" xfId="46" applyFont="1" applyFill="1" applyBorder="1" applyAlignment="1">
      <alignment horizontal="center" vertical="top"/>
      <protection/>
    </xf>
    <xf numFmtId="0" fontId="5" fillId="0" borderId="19" xfId="46" applyFont="1" applyFill="1" applyBorder="1" applyAlignment="1">
      <alignment horizontal="center" vertical="top"/>
      <protection/>
    </xf>
    <xf numFmtId="0" fontId="9" fillId="0" borderId="0" xfId="46" applyFont="1" applyFill="1" applyBorder="1" applyAlignment="1">
      <alignment horizontal="center" vertical="top"/>
      <protection/>
    </xf>
    <xf numFmtId="0" fontId="10" fillId="0" borderId="0" xfId="46" applyFont="1" applyFill="1" applyBorder="1" applyAlignment="1">
      <alignment horizontal="center" vertical="top"/>
      <protection/>
    </xf>
    <xf numFmtId="2" fontId="8" fillId="33" borderId="13" xfId="46" applyNumberFormat="1" applyFont="1" applyFill="1" applyBorder="1" applyAlignment="1">
      <alignment horizontal="center" vertical="top"/>
      <protection/>
    </xf>
    <xf numFmtId="0" fontId="5" fillId="0" borderId="13" xfId="46" applyFont="1" applyFill="1" applyBorder="1" applyAlignment="1">
      <alignment horizontal="left" vertical="top" wrapText="1"/>
      <protection/>
    </xf>
    <xf numFmtId="0" fontId="9" fillId="0" borderId="13" xfId="46" applyFont="1" applyFill="1" applyBorder="1" applyAlignment="1">
      <alignment horizontal="center" vertical="top"/>
      <protection/>
    </xf>
    <xf numFmtId="0" fontId="5" fillId="0" borderId="18" xfId="46" applyFont="1" applyFill="1" applyBorder="1" applyAlignment="1">
      <alignment horizontal="left" vertical="top" wrapText="1"/>
      <protection/>
    </xf>
    <xf numFmtId="0" fontId="5" fillId="0" borderId="20" xfId="46" applyFont="1" applyFill="1" applyBorder="1" applyAlignment="1">
      <alignment horizontal="left" vertical="top" wrapText="1"/>
      <protection/>
    </xf>
    <xf numFmtId="0" fontId="5" fillId="0" borderId="21" xfId="46" applyFont="1" applyFill="1" applyBorder="1" applyAlignment="1">
      <alignment horizontal="center" vertical="top"/>
      <protection/>
    </xf>
    <xf numFmtId="0" fontId="11" fillId="0" borderId="21" xfId="46" applyFont="1" applyFill="1" applyBorder="1" applyAlignment="1">
      <alignment horizontal="center" vertical="top"/>
      <protection/>
    </xf>
    <xf numFmtId="0" fontId="8" fillId="0" borderId="21" xfId="46" applyFont="1" applyFill="1" applyBorder="1" applyAlignment="1">
      <alignment horizontal="center" vertical="top"/>
      <protection/>
    </xf>
    <xf numFmtId="0" fontId="8" fillId="0" borderId="22" xfId="46" applyFont="1" applyFill="1" applyBorder="1" applyAlignment="1">
      <alignment horizontal="center" vertical="top"/>
      <protection/>
    </xf>
    <xf numFmtId="0" fontId="5" fillId="0" borderId="23" xfId="46" applyFont="1" applyFill="1" applyBorder="1" applyAlignment="1">
      <alignment horizontal="left" vertical="top" wrapText="1"/>
      <protection/>
    </xf>
    <xf numFmtId="0" fontId="5" fillId="0" borderId="24" xfId="46" applyFont="1" applyFill="1" applyBorder="1" applyAlignment="1">
      <alignment horizontal="center" vertical="top"/>
      <protection/>
    </xf>
    <xf numFmtId="0" fontId="11" fillId="0" borderId="24" xfId="46" applyFont="1" applyFill="1" applyBorder="1" applyAlignment="1">
      <alignment horizontal="center" vertical="top"/>
      <protection/>
    </xf>
    <xf numFmtId="0" fontId="8" fillId="0" borderId="24" xfId="46" applyFont="1" applyFill="1" applyBorder="1" applyAlignment="1">
      <alignment horizontal="center" vertical="top"/>
      <protection/>
    </xf>
    <xf numFmtId="0" fontId="8" fillId="0" borderId="25" xfId="46" applyFont="1" applyFill="1" applyBorder="1" applyAlignment="1">
      <alignment horizontal="center" vertical="top"/>
      <protection/>
    </xf>
    <xf numFmtId="0" fontId="11" fillId="0" borderId="13" xfId="46" applyFont="1" applyFill="1" applyBorder="1" applyAlignment="1">
      <alignment horizontal="left" vertical="top"/>
      <protection/>
    </xf>
    <xf numFmtId="4" fontId="5" fillId="0" borderId="13" xfId="46" applyNumberFormat="1" applyFont="1" applyFill="1" applyBorder="1" applyAlignment="1">
      <alignment horizontal="center" vertical="top"/>
      <protection/>
    </xf>
    <xf numFmtId="4" fontId="5" fillId="0" borderId="14" xfId="46" applyNumberFormat="1" applyFont="1" applyFill="1" applyBorder="1" applyAlignment="1">
      <alignment horizontal="center" vertical="top"/>
      <protection/>
    </xf>
    <xf numFmtId="0" fontId="5" fillId="0" borderId="10" xfId="46" applyFont="1" applyFill="1" applyBorder="1" applyAlignment="1">
      <alignment horizontal="center" vertical="top"/>
      <protection/>
    </xf>
    <xf numFmtId="0" fontId="11" fillId="0" borderId="10" xfId="46" applyFont="1" applyFill="1" applyBorder="1" applyAlignment="1">
      <alignment horizontal="center" vertical="top"/>
      <protection/>
    </xf>
    <xf numFmtId="0" fontId="8" fillId="0" borderId="10" xfId="46" applyFont="1" applyFill="1" applyBorder="1" applyAlignment="1">
      <alignment horizontal="center" vertical="top"/>
      <protection/>
    </xf>
    <xf numFmtId="0" fontId="8" fillId="0" borderId="11" xfId="46" applyFont="1" applyFill="1" applyBorder="1" applyAlignment="1">
      <alignment horizontal="center" vertical="top"/>
      <protection/>
    </xf>
    <xf numFmtId="0" fontId="5" fillId="0" borderId="18" xfId="46" applyFont="1" applyFill="1" applyBorder="1" applyAlignment="1">
      <alignment horizontal="center" vertical="top" wrapText="1"/>
      <protection/>
    </xf>
    <xf numFmtId="0" fontId="5" fillId="0" borderId="13" xfId="46" applyFont="1" applyFill="1" applyBorder="1" applyAlignment="1">
      <alignment horizontal="center" vertical="top" wrapText="1"/>
      <protection/>
    </xf>
    <xf numFmtId="0" fontId="6" fillId="0" borderId="13" xfId="46" applyFont="1" applyFill="1" applyBorder="1" applyAlignment="1">
      <alignment horizontal="center" vertical="top" wrapText="1"/>
      <protection/>
    </xf>
    <xf numFmtId="0" fontId="8" fillId="0" borderId="13" xfId="46" applyFont="1" applyFill="1" applyBorder="1" applyAlignment="1">
      <alignment horizontal="center" vertical="top" wrapText="1"/>
      <protection/>
    </xf>
    <xf numFmtId="0" fontId="8" fillId="0" borderId="14" xfId="46" applyFont="1" applyFill="1" applyBorder="1" applyAlignment="1">
      <alignment horizontal="center" vertical="top" wrapText="1"/>
      <protection/>
    </xf>
    <xf numFmtId="11" fontId="13" fillId="0" borderId="18" xfId="59" applyNumberFormat="1" applyFont="1" applyFill="1" applyBorder="1" applyAlignment="1" applyProtection="1">
      <alignment horizontal="left" vertical="center" wrapText="1"/>
      <protection/>
    </xf>
    <xf numFmtId="0" fontId="10" fillId="0" borderId="26" xfId="46" applyFont="1" applyFill="1" applyBorder="1" applyAlignment="1">
      <alignment horizontal="center" vertical="top"/>
      <protection/>
    </xf>
    <xf numFmtId="2" fontId="8" fillId="0" borderId="26" xfId="46" applyNumberFormat="1" applyFont="1" applyFill="1" applyBorder="1" applyAlignment="1">
      <alignment horizontal="center" vertical="top"/>
      <protection/>
    </xf>
    <xf numFmtId="2" fontId="8" fillId="0" borderId="27" xfId="46" applyNumberFormat="1" applyFont="1" applyFill="1" applyBorder="1" applyAlignment="1">
      <alignment horizontal="center" vertical="top"/>
      <protection/>
    </xf>
    <xf numFmtId="11" fontId="5" fillId="0" borderId="18" xfId="46" applyNumberFormat="1" applyFont="1" applyFill="1" applyBorder="1" applyAlignment="1">
      <alignment horizontal="left" vertical="top" wrapText="1"/>
      <protection/>
    </xf>
    <xf numFmtId="165" fontId="5" fillId="0" borderId="18" xfId="46" applyNumberFormat="1" applyFont="1" applyFill="1" applyBorder="1" applyAlignment="1">
      <alignment horizontal="left" vertical="top" wrapText="1"/>
      <protection/>
    </xf>
    <xf numFmtId="165" fontId="5" fillId="0" borderId="15" xfId="46" applyNumberFormat="1" applyFont="1" applyFill="1" applyBorder="1" applyAlignment="1">
      <alignment horizontal="center" vertical="top" wrapText="1"/>
      <protection/>
    </xf>
    <xf numFmtId="165" fontId="5" fillId="0" borderId="28" xfId="46" applyNumberFormat="1" applyFont="1" applyFill="1" applyBorder="1" applyAlignment="1">
      <alignment horizontal="center" vertical="top" wrapText="1"/>
      <protection/>
    </xf>
    <xf numFmtId="165" fontId="6" fillId="0" borderId="28" xfId="46" applyNumberFormat="1" applyFont="1" applyFill="1" applyBorder="1" applyAlignment="1">
      <alignment horizontal="center" vertical="top" wrapText="1"/>
      <protection/>
    </xf>
    <xf numFmtId="165" fontId="8" fillId="0" borderId="28" xfId="46" applyNumberFormat="1" applyFont="1" applyFill="1" applyBorder="1" applyAlignment="1">
      <alignment horizontal="center" vertical="top" wrapText="1"/>
      <protection/>
    </xf>
    <xf numFmtId="165" fontId="8" fillId="0" borderId="29" xfId="46" applyNumberFormat="1" applyFont="1" applyFill="1" applyBorder="1" applyAlignment="1">
      <alignment horizontal="center" vertical="top" wrapText="1"/>
      <protection/>
    </xf>
    <xf numFmtId="0" fontId="8" fillId="0" borderId="27" xfId="46" applyFont="1" applyFill="1" applyBorder="1" applyAlignment="1">
      <alignment horizontal="center" vertical="top"/>
      <protection/>
    </xf>
    <xf numFmtId="2" fontId="8" fillId="0" borderId="26" xfId="46" applyNumberFormat="1" applyFont="1" applyFill="1" applyBorder="1" applyAlignment="1">
      <alignment horizontal="center" vertical="center"/>
      <protection/>
    </xf>
    <xf numFmtId="2" fontId="8" fillId="0" borderId="27" xfId="46" applyNumberFormat="1" applyFont="1" applyFill="1" applyBorder="1" applyAlignment="1">
      <alignment horizontal="center" vertical="center"/>
      <protection/>
    </xf>
    <xf numFmtId="0" fontId="6" fillId="0" borderId="13" xfId="46" applyFont="1" applyFill="1" applyBorder="1" applyAlignment="1">
      <alignment horizontal="center" wrapText="1"/>
      <protection/>
    </xf>
    <xf numFmtId="2" fontId="8" fillId="0" borderId="14" xfId="46" applyNumberFormat="1" applyFont="1" applyFill="1" applyBorder="1" applyAlignment="1">
      <alignment horizontal="center" vertical="center"/>
      <protection/>
    </xf>
    <xf numFmtId="0" fontId="6" fillId="0" borderId="30" xfId="46" applyFont="1" applyFill="1" applyBorder="1" applyAlignment="1">
      <alignment wrapText="1"/>
      <protection/>
    </xf>
    <xf numFmtId="0" fontId="6" fillId="0" borderId="31" xfId="46" applyFont="1" applyFill="1" applyBorder="1" applyAlignment="1">
      <alignment wrapText="1"/>
      <protection/>
    </xf>
    <xf numFmtId="0" fontId="6" fillId="0" borderId="31" xfId="46" applyFont="1" applyFill="1" applyBorder="1" applyAlignment="1">
      <alignment horizontal="center" wrapText="1"/>
      <protection/>
    </xf>
    <xf numFmtId="0" fontId="5" fillId="0" borderId="30" xfId="46" applyFont="1" applyFill="1" applyBorder="1" applyAlignment="1">
      <alignment vertical="top" wrapText="1"/>
      <protection/>
    </xf>
    <xf numFmtId="0" fontId="6" fillId="0" borderId="13" xfId="46" applyFont="1" applyFill="1" applyBorder="1" applyAlignment="1">
      <alignment horizontal="center"/>
      <protection/>
    </xf>
    <xf numFmtId="0" fontId="5" fillId="0" borderId="32" xfId="46" applyFont="1" applyFill="1" applyBorder="1" applyAlignment="1">
      <alignment vertical="top"/>
      <protection/>
    </xf>
    <xf numFmtId="0" fontId="6" fillId="0" borderId="33" xfId="46" applyFont="1" applyFill="1" applyBorder="1" applyAlignment="1">
      <alignment horizontal="center"/>
      <protection/>
    </xf>
    <xf numFmtId="2" fontId="8" fillId="0" borderId="13" xfId="46" applyNumberFormat="1" applyFont="1" applyFill="1" applyBorder="1" applyAlignment="1">
      <alignment horizontal="center" vertical="center"/>
      <protection/>
    </xf>
    <xf numFmtId="2" fontId="8" fillId="0" borderId="34" xfId="46" applyNumberFormat="1" applyFont="1" applyFill="1" applyBorder="1" applyAlignment="1">
      <alignment horizontal="center" vertical="center"/>
      <protection/>
    </xf>
    <xf numFmtId="2" fontId="8" fillId="0" borderId="35" xfId="46" applyNumberFormat="1" applyFont="1" applyFill="1" applyBorder="1" applyAlignment="1">
      <alignment horizontal="center" vertical="center"/>
      <protection/>
    </xf>
    <xf numFmtId="0" fontId="5" fillId="0" borderId="36" xfId="46" applyFont="1" applyFill="1" applyBorder="1" applyAlignment="1">
      <alignment horizontal="center" vertical="top" wrapText="1"/>
      <protection/>
    </xf>
    <xf numFmtId="0" fontId="5" fillId="0" borderId="37" xfId="46" applyFont="1" applyFill="1" applyBorder="1" applyAlignment="1">
      <alignment horizontal="center" vertical="top" wrapText="1"/>
      <protection/>
    </xf>
    <xf numFmtId="0" fontId="6" fillId="0" borderId="37" xfId="46" applyFont="1" applyFill="1" applyBorder="1" applyAlignment="1">
      <alignment horizontal="center" vertical="top" wrapText="1"/>
      <protection/>
    </xf>
    <xf numFmtId="0" fontId="8" fillId="0" borderId="38" xfId="46" applyFont="1" applyFill="1" applyBorder="1" applyAlignment="1">
      <alignment horizontal="center" vertical="top" wrapText="1"/>
      <protection/>
    </xf>
    <xf numFmtId="0" fontId="8" fillId="0" borderId="37" xfId="46" applyFont="1" applyFill="1" applyBorder="1" applyAlignment="1">
      <alignment horizontal="center" vertical="top" wrapText="1"/>
      <protection/>
    </xf>
    <xf numFmtId="0" fontId="8" fillId="0" borderId="39" xfId="46" applyFont="1" applyFill="1" applyBorder="1" applyAlignment="1">
      <alignment horizontal="center" vertical="top" wrapText="1"/>
      <protection/>
    </xf>
    <xf numFmtId="0" fontId="5" fillId="0" borderId="18" xfId="46" applyFont="1" applyFill="1" applyBorder="1" applyAlignment="1">
      <alignment vertical="top" wrapText="1"/>
      <protection/>
    </xf>
    <xf numFmtId="0" fontId="5" fillId="0" borderId="18" xfId="46" applyFont="1" applyFill="1" applyBorder="1" applyAlignment="1">
      <alignment vertical="top"/>
      <protection/>
    </xf>
    <xf numFmtId="0" fontId="5" fillId="0" borderId="12" xfId="46" applyFont="1" applyFill="1" applyBorder="1" applyAlignment="1">
      <alignment horizontal="center" vertical="top"/>
      <protection/>
    </xf>
    <xf numFmtId="0" fontId="5" fillId="0" borderId="38" xfId="46" applyFont="1" applyFill="1" applyBorder="1" applyAlignment="1">
      <alignment horizontal="center" vertical="top"/>
      <protection/>
    </xf>
    <xf numFmtId="0" fontId="6" fillId="0" borderId="38" xfId="46" applyFont="1" applyFill="1" applyBorder="1" applyAlignment="1">
      <alignment horizontal="center" vertical="top"/>
      <protection/>
    </xf>
    <xf numFmtId="0" fontId="8" fillId="0" borderId="38" xfId="46" applyFont="1" applyFill="1" applyBorder="1" applyAlignment="1">
      <alignment horizontal="center" vertical="top"/>
      <protection/>
    </xf>
    <xf numFmtId="0" fontId="8" fillId="0" borderId="40" xfId="46" applyFont="1" applyFill="1" applyBorder="1" applyAlignment="1">
      <alignment horizontal="center" vertical="top"/>
      <protection/>
    </xf>
    <xf numFmtId="0" fontId="5" fillId="0" borderId="31" xfId="46" applyFont="1" applyFill="1" applyBorder="1" applyAlignment="1">
      <alignment vertical="top"/>
      <protection/>
    </xf>
    <xf numFmtId="3" fontId="8" fillId="0" borderId="13" xfId="46" applyNumberFormat="1" applyFont="1" applyFill="1" applyBorder="1" applyAlignment="1">
      <alignment horizontal="center" vertical="top"/>
      <protection/>
    </xf>
    <xf numFmtId="3" fontId="8" fillId="0" borderId="14" xfId="46" applyNumberFormat="1" applyFont="1" applyFill="1" applyBorder="1" applyAlignment="1">
      <alignment horizontal="center" vertical="top"/>
      <protection/>
    </xf>
    <xf numFmtId="0" fontId="8" fillId="0" borderId="13" xfId="46" applyFont="1" applyFill="1" applyBorder="1" applyAlignment="1">
      <alignment horizontal="center"/>
      <protection/>
    </xf>
    <xf numFmtId="0" fontId="8" fillId="0" borderId="14" xfId="46" applyFont="1" applyFill="1" applyBorder="1" applyAlignment="1">
      <alignment horizontal="center"/>
      <protection/>
    </xf>
    <xf numFmtId="0" fontId="5" fillId="0" borderId="20" xfId="46" applyFont="1" applyFill="1" applyBorder="1" applyAlignment="1">
      <alignment horizontal="left" vertical="top"/>
      <protection/>
    </xf>
    <xf numFmtId="0" fontId="6" fillId="0" borderId="21" xfId="46" applyFont="1" applyFill="1" applyBorder="1" applyAlignment="1">
      <alignment horizontal="center"/>
      <protection/>
    </xf>
    <xf numFmtId="0" fontId="8" fillId="0" borderId="21" xfId="46" applyFont="1" applyFill="1" applyBorder="1" applyAlignment="1">
      <alignment horizontal="center"/>
      <protection/>
    </xf>
    <xf numFmtId="0" fontId="8" fillId="0" borderId="22" xfId="46" applyFont="1" applyFill="1" applyBorder="1" applyAlignment="1">
      <alignment horizontal="center"/>
      <protection/>
    </xf>
    <xf numFmtId="0" fontId="5" fillId="0" borderId="0" xfId="46" applyFont="1" applyFill="1">
      <alignment/>
      <protection/>
    </xf>
    <xf numFmtId="0" fontId="4" fillId="0" borderId="38" xfId="46" applyFont="1" applyFill="1" applyBorder="1">
      <alignment/>
      <protection/>
    </xf>
    <xf numFmtId="0" fontId="4" fillId="0" borderId="28" xfId="46" applyFont="1" applyFill="1" applyBorder="1">
      <alignment/>
      <protection/>
    </xf>
    <xf numFmtId="0" fontId="14" fillId="0" borderId="0" xfId="46" applyFont="1" applyFill="1">
      <alignment/>
      <protection/>
    </xf>
    <xf numFmtId="0" fontId="14" fillId="0" borderId="0" xfId="46" applyFont="1" applyFill="1" applyAlignment="1">
      <alignment horizontal="center"/>
      <protection/>
    </xf>
    <xf numFmtId="0" fontId="14" fillId="0" borderId="0" xfId="46" applyFont="1" applyFill="1" applyAlignment="1">
      <alignment horizontal="center" wrapText="1"/>
      <protection/>
    </xf>
    <xf numFmtId="0" fontId="14" fillId="0" borderId="0" xfId="46" applyFont="1" applyFill="1" applyBorder="1">
      <alignment/>
      <protection/>
    </xf>
    <xf numFmtId="0" fontId="15" fillId="0" borderId="0" xfId="46" applyFont="1">
      <alignment/>
      <protection/>
    </xf>
    <xf numFmtId="0" fontId="15" fillId="0" borderId="0" xfId="46" applyFont="1" applyAlignment="1">
      <alignment horizontal="center" wrapText="1"/>
      <protection/>
    </xf>
    <xf numFmtId="0" fontId="16" fillId="0" borderId="0" xfId="46" applyFont="1" applyBorder="1" applyAlignment="1">
      <alignment/>
      <protection/>
    </xf>
    <xf numFmtId="0" fontId="17" fillId="0" borderId="0" xfId="46" applyFont="1" applyBorder="1" applyAlignment="1">
      <alignment horizontal="right" wrapText="1"/>
      <protection/>
    </xf>
    <xf numFmtId="0" fontId="17" fillId="0" borderId="0" xfId="46" applyFont="1" applyBorder="1" applyAlignment="1">
      <alignment/>
      <protection/>
    </xf>
    <xf numFmtId="0" fontId="17" fillId="0" borderId="0" xfId="46" applyFont="1">
      <alignment/>
      <protection/>
    </xf>
    <xf numFmtId="0" fontId="16" fillId="0" borderId="0" xfId="46" applyFont="1">
      <alignment/>
      <protection/>
    </xf>
    <xf numFmtId="0" fontId="16" fillId="0" borderId="13" xfId="46" applyFont="1" applyBorder="1" applyAlignment="1">
      <alignment horizontal="center" vertical="center"/>
      <protection/>
    </xf>
    <xf numFmtId="0" fontId="16" fillId="0" borderId="13" xfId="46" applyFont="1" applyBorder="1" applyAlignment="1">
      <alignment vertical="center" wrapText="1"/>
      <protection/>
    </xf>
    <xf numFmtId="0" fontId="16" fillId="0" borderId="13" xfId="46" applyFont="1" applyBorder="1" applyAlignment="1">
      <alignment horizontal="center" vertical="center" wrapText="1"/>
      <protection/>
    </xf>
    <xf numFmtId="0" fontId="15" fillId="0" borderId="13" xfId="46" applyFont="1" applyBorder="1" applyAlignment="1">
      <alignment horizontal="center" vertical="center"/>
      <protection/>
    </xf>
    <xf numFmtId="0" fontId="16" fillId="0" borderId="13" xfId="46" applyFont="1" applyFill="1" applyBorder="1" applyAlignment="1">
      <alignment vertical="top"/>
      <protection/>
    </xf>
    <xf numFmtId="0" fontId="15" fillId="0" borderId="13" xfId="46" applyFont="1" applyFill="1" applyBorder="1" applyAlignment="1">
      <alignment horizontal="center" vertical="center"/>
      <protection/>
    </xf>
    <xf numFmtId="0" fontId="15" fillId="0" borderId="13" xfId="46" applyFont="1" applyFill="1" applyBorder="1" applyAlignment="1">
      <alignment horizontal="center" vertical="top" wrapText="1"/>
      <protection/>
    </xf>
    <xf numFmtId="0" fontId="16" fillId="0" borderId="13" xfId="46" applyFont="1" applyBorder="1">
      <alignment/>
      <protection/>
    </xf>
    <xf numFmtId="0" fontId="16" fillId="0" borderId="13" xfId="46" applyFont="1" applyBorder="1" applyAlignment="1">
      <alignment vertical="center" wrapText="1"/>
      <protection/>
    </xf>
    <xf numFmtId="0" fontId="16" fillId="0" borderId="13" xfId="46" applyFont="1" applyFill="1" applyBorder="1" applyAlignment="1">
      <alignment horizontal="center" vertical="top" wrapText="1"/>
      <protection/>
    </xf>
    <xf numFmtId="0" fontId="16" fillId="34" borderId="13" xfId="46" applyFont="1" applyFill="1" applyBorder="1" applyAlignment="1">
      <alignment vertical="center" wrapText="1"/>
      <protection/>
    </xf>
    <xf numFmtId="0" fontId="15" fillId="34" borderId="13" xfId="46" applyFont="1" applyFill="1" applyBorder="1" applyAlignment="1">
      <alignment horizontal="center" vertical="top" wrapText="1"/>
      <protection/>
    </xf>
    <xf numFmtId="0" fontId="16" fillId="0" borderId="13" xfId="46" applyFont="1" applyBorder="1" applyAlignment="1">
      <alignment horizontal="left" vertical="top"/>
      <protection/>
    </xf>
    <xf numFmtId="0" fontId="15" fillId="0" borderId="13" xfId="46" applyFont="1" applyBorder="1">
      <alignment/>
      <protection/>
    </xf>
    <xf numFmtId="0" fontId="16" fillId="0" borderId="13" xfId="46" applyFont="1" applyBorder="1" applyAlignment="1">
      <alignment horizontal="left" vertical="top" wrapText="1"/>
      <protection/>
    </xf>
    <xf numFmtId="0" fontId="16" fillId="34" borderId="13" xfId="46" applyFont="1" applyFill="1" applyBorder="1">
      <alignment/>
      <protection/>
    </xf>
    <xf numFmtId="0" fontId="15" fillId="34" borderId="13" xfId="46" applyFont="1" applyFill="1" applyBorder="1" applyAlignment="1">
      <alignment horizontal="center" vertical="center" wrapText="1"/>
      <protection/>
    </xf>
    <xf numFmtId="0" fontId="16" fillId="0" borderId="0" xfId="46" applyFont="1" applyAlignment="1">
      <alignment horizontal="left"/>
      <protection/>
    </xf>
    <xf numFmtId="0" fontId="16" fillId="33" borderId="13" xfId="46" applyFont="1" applyFill="1" applyBorder="1" applyAlignment="1">
      <alignment horizontal="left" vertical="top" wrapText="1"/>
      <protection/>
    </xf>
    <xf numFmtId="0" fontId="16" fillId="33" borderId="13" xfId="46" applyFont="1" applyFill="1" applyBorder="1" applyAlignment="1">
      <alignment horizontal="center" vertical="center"/>
      <protection/>
    </xf>
    <xf numFmtId="0" fontId="15" fillId="33" borderId="13" xfId="46" applyFont="1" applyFill="1" applyBorder="1" applyAlignment="1">
      <alignment horizontal="center" vertical="center"/>
      <protection/>
    </xf>
    <xf numFmtId="0" fontId="15" fillId="33" borderId="13" xfId="46" applyFont="1" applyFill="1" applyBorder="1" applyAlignment="1">
      <alignment horizontal="center" vertical="top" wrapText="1"/>
      <protection/>
    </xf>
    <xf numFmtId="0" fontId="16" fillId="33" borderId="0" xfId="46" applyFont="1" applyFill="1">
      <alignment/>
      <protection/>
    </xf>
    <xf numFmtId="0" fontId="16" fillId="0" borderId="13" xfId="46" applyFont="1" applyBorder="1">
      <alignment/>
      <protection/>
    </xf>
    <xf numFmtId="0" fontId="15" fillId="33" borderId="13" xfId="46" applyFont="1" applyFill="1" applyBorder="1">
      <alignment/>
      <protection/>
    </xf>
    <xf numFmtId="0" fontId="16" fillId="33" borderId="13" xfId="46" applyFont="1" applyFill="1" applyBorder="1">
      <alignment/>
      <protection/>
    </xf>
    <xf numFmtId="0" fontId="15" fillId="33" borderId="0" xfId="46" applyFont="1" applyFill="1">
      <alignment/>
      <protection/>
    </xf>
    <xf numFmtId="11" fontId="21" fillId="33" borderId="13" xfId="59" applyNumberFormat="1" applyFont="1" applyFill="1" applyBorder="1" applyAlignment="1" applyProtection="1">
      <alignment horizontal="left" vertical="center" wrapText="1"/>
      <protection/>
    </xf>
    <xf numFmtId="11" fontId="16" fillId="33" borderId="13" xfId="46" applyNumberFormat="1" applyFont="1" applyFill="1" applyBorder="1" applyAlignment="1">
      <alignment horizontal="left" vertical="top" wrapText="1"/>
      <protection/>
    </xf>
    <xf numFmtId="165" fontId="16" fillId="33" borderId="13" xfId="46" applyNumberFormat="1" applyFont="1" applyFill="1" applyBorder="1" applyAlignment="1">
      <alignment horizontal="left" vertical="top" wrapText="1"/>
      <protection/>
    </xf>
    <xf numFmtId="165" fontId="16" fillId="0" borderId="13" xfId="46" applyNumberFormat="1" applyFont="1" applyBorder="1" applyAlignment="1">
      <alignment horizontal="left" vertical="top" wrapText="1"/>
      <protection/>
    </xf>
    <xf numFmtId="165" fontId="16" fillId="34" borderId="13" xfId="46" applyNumberFormat="1" applyFont="1" applyFill="1" applyBorder="1" applyAlignment="1">
      <alignment horizontal="left" vertical="top" wrapText="1"/>
      <protection/>
    </xf>
    <xf numFmtId="0" fontId="15" fillId="34" borderId="0" xfId="46" applyFont="1" applyFill="1" applyAlignment="1">
      <alignment horizontal="center" wrapText="1"/>
      <protection/>
    </xf>
    <xf numFmtId="0" fontId="16" fillId="0" borderId="13" xfId="46" applyFont="1" applyBorder="1" applyAlignment="1">
      <alignment vertical="top" wrapText="1"/>
      <protection/>
    </xf>
    <xf numFmtId="0" fontId="16" fillId="0" borderId="13" xfId="46" applyFont="1" applyBorder="1" applyAlignment="1">
      <alignment vertical="top"/>
      <protection/>
    </xf>
    <xf numFmtId="0" fontId="16" fillId="0" borderId="13" xfId="46" applyFont="1" applyBorder="1" applyAlignment="1">
      <alignment wrapText="1"/>
      <protection/>
    </xf>
    <xf numFmtId="0" fontId="16" fillId="0" borderId="13" xfId="46" applyFont="1" applyBorder="1" applyAlignment="1">
      <alignment horizontal="center" wrapText="1"/>
      <protection/>
    </xf>
    <xf numFmtId="49" fontId="16" fillId="0" borderId="13" xfId="46" applyNumberFormat="1" applyFont="1" applyBorder="1" applyAlignment="1">
      <alignment horizontal="left" vertical="center" wrapText="1"/>
      <protection/>
    </xf>
    <xf numFmtId="49" fontId="16" fillId="0" borderId="13" xfId="46" applyNumberFormat="1" applyFont="1" applyBorder="1" applyAlignment="1">
      <alignment horizontal="left" vertical="top" wrapText="1"/>
      <protection/>
    </xf>
    <xf numFmtId="0" fontId="15" fillId="0" borderId="13" xfId="46" applyFont="1" applyFill="1" applyBorder="1" applyAlignment="1">
      <alignment horizontal="center" vertical="center" wrapText="1"/>
      <protection/>
    </xf>
    <xf numFmtId="19" fontId="16" fillId="0" borderId="13" xfId="46" applyNumberFormat="1" applyFont="1" applyBorder="1" applyAlignment="1">
      <alignment wrapText="1"/>
      <protection/>
    </xf>
    <xf numFmtId="0" fontId="16" fillId="0" borderId="13" xfId="46" applyFont="1" applyBorder="1" applyAlignment="1">
      <alignment horizontal="justify" vertical="center"/>
      <protection/>
    </xf>
    <xf numFmtId="0" fontId="15" fillId="0" borderId="13" xfId="46" applyFont="1" applyBorder="1" applyAlignment="1">
      <alignment horizontal="center" wrapText="1"/>
      <protection/>
    </xf>
    <xf numFmtId="0" fontId="15" fillId="0" borderId="26" xfId="46" applyFont="1" applyBorder="1">
      <alignment/>
      <protection/>
    </xf>
    <xf numFmtId="0" fontId="15" fillId="0" borderId="26" xfId="46" applyFont="1" applyFill="1" applyBorder="1" applyAlignment="1">
      <alignment horizontal="center" vertical="top" wrapText="1"/>
      <protection/>
    </xf>
    <xf numFmtId="0" fontId="16" fillId="0" borderId="13" xfId="46" applyFont="1" applyBorder="1" applyAlignment="1">
      <alignment horizontal="left"/>
      <protection/>
    </xf>
    <xf numFmtId="49" fontId="16" fillId="0" borderId="13" xfId="46" applyNumberFormat="1" applyFont="1" applyBorder="1" applyAlignment="1">
      <alignment horizontal="left" wrapText="1"/>
      <protection/>
    </xf>
    <xf numFmtId="0" fontId="16" fillId="0" borderId="0" xfId="46" applyFont="1" applyAlignment="1">
      <alignment vertical="center"/>
      <protection/>
    </xf>
    <xf numFmtId="0" fontId="58" fillId="0" borderId="0" xfId="46" applyFont="1" applyFill="1">
      <alignment/>
      <protection/>
    </xf>
    <xf numFmtId="0" fontId="6" fillId="0" borderId="0" xfId="46" applyFont="1" applyFill="1" applyBorder="1" applyAlignment="1">
      <alignment horizontal="left" vertical="top" wrapText="1"/>
      <protection/>
    </xf>
    <xf numFmtId="0" fontId="7" fillId="0" borderId="0" xfId="46" applyFont="1" applyFill="1" applyBorder="1" applyAlignment="1">
      <alignment horizontal="right" wrapText="1" shrinkToFit="1"/>
      <protection/>
    </xf>
    <xf numFmtId="0" fontId="7" fillId="0" borderId="41" xfId="46" applyFont="1" applyFill="1" applyBorder="1" applyAlignment="1">
      <alignment horizontal="center" vertical="center"/>
      <protection/>
    </xf>
    <xf numFmtId="0" fontId="9" fillId="0" borderId="42" xfId="46" applyFont="1" applyFill="1" applyBorder="1" applyAlignment="1">
      <alignment horizontal="center" vertical="top"/>
      <protection/>
    </xf>
    <xf numFmtId="0" fontId="9" fillId="0" borderId="43" xfId="46" applyFont="1" applyFill="1" applyBorder="1" applyAlignment="1">
      <alignment horizontal="center" vertical="top" wrapText="1"/>
      <protection/>
    </xf>
    <xf numFmtId="0" fontId="10" fillId="0" borderId="43" xfId="46" applyFont="1" applyFill="1" applyBorder="1" applyAlignment="1">
      <alignment horizontal="center" vertical="top"/>
      <protection/>
    </xf>
    <xf numFmtId="0" fontId="7" fillId="0" borderId="25" xfId="46" applyFont="1" applyFill="1" applyBorder="1" applyAlignment="1">
      <alignment horizontal="center"/>
      <protection/>
    </xf>
    <xf numFmtId="0" fontId="19" fillId="34" borderId="13" xfId="46" applyFont="1" applyFill="1" applyBorder="1" applyAlignment="1">
      <alignment horizontal="center" vertical="center" wrapText="1"/>
      <protection/>
    </xf>
    <xf numFmtId="0" fontId="16" fillId="0" borderId="13" xfId="46" applyFont="1" applyBorder="1" applyAlignment="1">
      <alignment horizontal="center" vertical="center"/>
      <protection/>
    </xf>
    <xf numFmtId="0" fontId="18" fillId="0" borderId="0" xfId="46" applyFont="1" applyBorder="1" applyAlignment="1">
      <alignment horizontal="center" wrapText="1" shrinkToFit="1"/>
      <protection/>
    </xf>
    <xf numFmtId="0" fontId="18" fillId="0" borderId="0" xfId="46" applyFont="1" applyBorder="1" applyAlignment="1">
      <alignment horizontal="center" shrinkToFit="1"/>
      <protection/>
    </xf>
    <xf numFmtId="0" fontId="16" fillId="0" borderId="13" xfId="46" applyFont="1" applyBorder="1" applyAlignment="1">
      <alignment horizontal="center" vertical="center"/>
      <protection/>
    </xf>
    <xf numFmtId="0" fontId="16" fillId="0" borderId="13" xfId="46" applyFont="1" applyBorder="1" applyAlignment="1">
      <alignment horizontal="center" vertical="center"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10 2"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BFBFBF"/>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N94"/>
  <sheetViews>
    <sheetView tabSelected="1" view="pageBreakPreview" zoomScale="65" zoomScaleNormal="60" zoomScaleSheetLayoutView="65" zoomScalePageLayoutView="0" workbookViewId="0" topLeftCell="A73">
      <selection activeCell="A89" sqref="A89"/>
    </sheetView>
  </sheetViews>
  <sheetFormatPr defaultColWidth="9.140625" defaultRowHeight="12.75"/>
  <cols>
    <col min="1" max="1" width="78.140625" style="1" customWidth="1"/>
    <col min="2" max="2" width="18.7109375" style="1" customWidth="1"/>
    <col min="3" max="3" width="12.140625" style="2" customWidth="1"/>
    <col min="4" max="4" width="26.421875" style="3" customWidth="1"/>
    <col min="5" max="5" width="27.140625" style="3" customWidth="1"/>
    <col min="6" max="6" width="27.57421875" style="3" customWidth="1"/>
    <col min="7" max="16384" width="9.140625" style="2" customWidth="1"/>
  </cols>
  <sheetData>
    <row r="1" spans="1:6" ht="41.25" customHeight="1">
      <c r="A1" s="4"/>
      <c r="B1" s="4"/>
      <c r="C1" s="5"/>
      <c r="D1" s="180" t="s">
        <v>0</v>
      </c>
      <c r="E1" s="180"/>
      <c r="F1" s="180"/>
    </row>
    <row r="2" spans="1:6" ht="15.75" customHeight="1">
      <c r="A2" s="4"/>
      <c r="B2" s="4"/>
      <c r="C2" s="5"/>
      <c r="D2" s="6"/>
      <c r="E2" s="7"/>
      <c r="F2" s="7"/>
    </row>
    <row r="3" spans="2:6" ht="23.25">
      <c r="B3" s="8" t="s">
        <v>1</v>
      </c>
      <c r="C3" s="9"/>
      <c r="D3" s="9"/>
      <c r="E3" s="10"/>
      <c r="F3" s="10"/>
    </row>
    <row r="4" spans="2:6" ht="23.25">
      <c r="B4" s="8" t="s">
        <v>2</v>
      </c>
      <c r="C4" s="11"/>
      <c r="D4" s="11"/>
      <c r="E4" s="11"/>
      <c r="F4" s="12"/>
    </row>
    <row r="5" spans="1:6" ht="20.25">
      <c r="A5" s="12"/>
      <c r="B5" s="12"/>
      <c r="C5" s="12"/>
      <c r="D5" s="13"/>
      <c r="E5" s="13"/>
      <c r="F5" s="13"/>
    </row>
    <row r="6" spans="1:6" ht="30.75" customHeight="1">
      <c r="A6" s="181" t="s">
        <v>3</v>
      </c>
      <c r="B6" s="181"/>
      <c r="C6" s="181"/>
      <c r="D6" s="181"/>
      <c r="E6" s="181"/>
      <c r="F6" s="181"/>
    </row>
    <row r="7" spans="1:6" ht="12.75" customHeight="1">
      <c r="A7" s="182" t="s">
        <v>4</v>
      </c>
      <c r="B7" s="183" t="s">
        <v>5</v>
      </c>
      <c r="C7" s="184" t="s">
        <v>6</v>
      </c>
      <c r="D7" s="185" t="s">
        <v>7</v>
      </c>
      <c r="E7" s="185"/>
      <c r="F7" s="185"/>
    </row>
    <row r="8" spans="1:6" ht="72.75" customHeight="1">
      <c r="A8" s="182"/>
      <c r="B8" s="183"/>
      <c r="C8" s="184"/>
      <c r="D8" s="14" t="s">
        <v>8</v>
      </c>
      <c r="E8" s="14" t="s">
        <v>9</v>
      </c>
      <c r="F8" s="15" t="s">
        <v>10</v>
      </c>
    </row>
    <row r="9" spans="1:6" ht="23.25">
      <c r="A9" s="16"/>
      <c r="B9" s="17"/>
      <c r="C9" s="18"/>
      <c r="D9" s="19">
        <v>42094</v>
      </c>
      <c r="E9" s="19">
        <v>42063</v>
      </c>
      <c r="F9" s="20" t="s">
        <v>11</v>
      </c>
    </row>
    <row r="10" spans="1:6" ht="25.5" customHeight="1">
      <c r="A10" s="21" t="s">
        <v>12</v>
      </c>
      <c r="B10" s="22"/>
      <c r="C10" s="23"/>
      <c r="D10" s="23"/>
      <c r="E10" s="23"/>
      <c r="F10" s="24"/>
    </row>
    <row r="11" spans="1:6" ht="25.5" customHeight="1">
      <c r="A11" s="25" t="s">
        <v>13</v>
      </c>
      <c r="B11" s="26" t="s">
        <v>14</v>
      </c>
      <c r="C11" s="27" t="s">
        <v>15</v>
      </c>
      <c r="D11" s="28">
        <v>207.53</v>
      </c>
      <c r="E11" s="28">
        <v>207.53</v>
      </c>
      <c r="F11" s="29">
        <v>207.53</v>
      </c>
    </row>
    <row r="12" spans="1:6" ht="25.5" customHeight="1">
      <c r="A12" s="25" t="s">
        <v>16</v>
      </c>
      <c r="B12" s="26" t="s">
        <v>14</v>
      </c>
      <c r="C12" s="27" t="s">
        <v>17</v>
      </c>
      <c r="D12" s="28">
        <v>1958.985922</v>
      </c>
      <c r="E12" s="28">
        <v>1900.549834</v>
      </c>
      <c r="F12" s="29">
        <v>1806.939856</v>
      </c>
    </row>
    <row r="13" spans="1:6" ht="25.5" customHeight="1">
      <c r="A13" s="25" t="s">
        <v>18</v>
      </c>
      <c r="B13" s="26" t="s">
        <v>14</v>
      </c>
      <c r="C13" s="27"/>
      <c r="D13" s="28">
        <v>1958.985922</v>
      </c>
      <c r="E13" s="28">
        <v>1900.549834</v>
      </c>
      <c r="F13" s="29">
        <v>1806.939856</v>
      </c>
    </row>
    <row r="14" spans="1:6" ht="25.5" customHeight="1">
      <c r="A14" s="25" t="s">
        <v>19</v>
      </c>
      <c r="B14" s="26" t="s">
        <v>14</v>
      </c>
      <c r="C14" s="27"/>
      <c r="D14" s="28">
        <v>10308.305602</v>
      </c>
      <c r="E14" s="28">
        <v>11352.177559</v>
      </c>
      <c r="F14" s="29">
        <v>10742.154114</v>
      </c>
    </row>
    <row r="15" spans="1:6" ht="25.5" customHeight="1">
      <c r="A15" s="25" t="s">
        <v>20</v>
      </c>
      <c r="B15" s="26" t="s">
        <v>21</v>
      </c>
      <c r="C15" s="27" t="s">
        <v>22</v>
      </c>
      <c r="D15" s="30">
        <v>0.19</v>
      </c>
      <c r="E15" s="30">
        <v>0.16740000000000002</v>
      </c>
      <c r="F15" s="31">
        <v>0.16820000000000002</v>
      </c>
    </row>
    <row r="16" spans="1:6" ht="25.5" customHeight="1">
      <c r="A16" s="25" t="s">
        <v>23</v>
      </c>
      <c r="B16" s="26" t="s">
        <v>21</v>
      </c>
      <c r="C16" s="32"/>
      <c r="D16" s="30">
        <v>0.19</v>
      </c>
      <c r="E16" s="30">
        <v>0.16740000000000002</v>
      </c>
      <c r="F16" s="31">
        <v>0.16820000000000002</v>
      </c>
    </row>
    <row r="17" spans="1:6" ht="25.5" customHeight="1">
      <c r="A17" s="25" t="s">
        <v>24</v>
      </c>
      <c r="B17" s="26" t="s">
        <v>21</v>
      </c>
      <c r="C17" s="32"/>
      <c r="D17" s="30">
        <f>D13/16460.995595</f>
        <v>0.11900774231389982</v>
      </c>
      <c r="E17" s="30">
        <f>E13/17078.530826</f>
        <v>0.11128298173673362</v>
      </c>
      <c r="F17" s="31">
        <f>F13/15341.423755</f>
        <v>0.11778175773360612</v>
      </c>
    </row>
    <row r="18" spans="1:6" ht="255.75">
      <c r="A18" s="33" t="s">
        <v>25</v>
      </c>
      <c r="B18" s="26" t="s">
        <v>14</v>
      </c>
      <c r="C18" s="32"/>
      <c r="D18" s="34">
        <v>483.551101</v>
      </c>
      <c r="E18" s="34">
        <v>520.518848</v>
      </c>
      <c r="F18" s="35">
        <v>456.744586</v>
      </c>
    </row>
    <row r="19" spans="1:6" ht="25.5" customHeight="1">
      <c r="A19" s="25" t="s">
        <v>26</v>
      </c>
      <c r="B19" s="26" t="s">
        <v>21</v>
      </c>
      <c r="C19" s="18"/>
      <c r="D19" s="34">
        <v>1.37</v>
      </c>
      <c r="E19" s="34">
        <v>6.82</v>
      </c>
      <c r="F19" s="35">
        <v>6.44</v>
      </c>
    </row>
    <row r="20" spans="1:6" ht="25.5" customHeight="1">
      <c r="A20" s="25" t="s">
        <v>27</v>
      </c>
      <c r="B20" s="26"/>
      <c r="C20" s="18"/>
      <c r="D20" s="34">
        <f>13765.386965/2695.60863</f>
        <v>5.106597008112413</v>
      </c>
      <c r="E20" s="34">
        <f>14398.415215/2680.115611</f>
        <v>5.372311237584146</v>
      </c>
      <c r="F20" s="35">
        <f>12816.841597/2524.582158</f>
        <v>5.07681699182792</v>
      </c>
    </row>
    <row r="21" spans="1:6" ht="25.5" customHeight="1">
      <c r="A21" s="36" t="s">
        <v>28</v>
      </c>
      <c r="B21" s="26" t="s">
        <v>21</v>
      </c>
      <c r="C21" s="18"/>
      <c r="D21" s="37">
        <v>29.76</v>
      </c>
      <c r="E21" s="37">
        <v>29.76</v>
      </c>
      <c r="F21" s="38">
        <v>29.76</v>
      </c>
    </row>
    <row r="22" spans="1:6" ht="25.5" customHeight="1">
      <c r="A22" s="39" t="s">
        <v>29</v>
      </c>
      <c r="B22" s="40"/>
      <c r="C22" s="41"/>
      <c r="D22" s="23"/>
      <c r="E22" s="23"/>
      <c r="F22" s="24"/>
    </row>
    <row r="23" spans="1:6" ht="57" customHeight="1">
      <c r="A23" s="33" t="s">
        <v>30</v>
      </c>
      <c r="B23" s="26" t="s">
        <v>14</v>
      </c>
      <c r="C23" s="18"/>
      <c r="D23" s="42">
        <v>2591.81563881</v>
      </c>
      <c r="E23" s="34">
        <v>2598.65865</v>
      </c>
      <c r="F23" s="35">
        <f>1545.504117</f>
        <v>1545.504117</v>
      </c>
    </row>
    <row r="24" spans="1:6" ht="116.25">
      <c r="A24" s="33" t="s">
        <v>31</v>
      </c>
      <c r="B24" s="26" t="s">
        <v>14</v>
      </c>
      <c r="C24" s="18"/>
      <c r="D24" s="42">
        <v>2591.77091137</v>
      </c>
      <c r="E24" s="34">
        <v>2598.613453</v>
      </c>
      <c r="F24" s="35">
        <v>1545.459389</v>
      </c>
    </row>
    <row r="25" spans="1:6" ht="46.5">
      <c r="A25" s="33" t="s">
        <v>32</v>
      </c>
      <c r="B25" s="26"/>
      <c r="C25" s="18"/>
      <c r="D25" s="42">
        <f>+D23/D13</f>
        <v>1.3230394408163593</v>
      </c>
      <c r="E25" s="34">
        <f>+E23/E13</f>
        <v>1.367319395425019</v>
      </c>
      <c r="F25" s="35">
        <f>+F23/F13</f>
        <v>0.8553157493693581</v>
      </c>
    </row>
    <row r="26" spans="1:6" ht="46.5">
      <c r="A26" s="33" t="s">
        <v>33</v>
      </c>
      <c r="B26" s="26"/>
      <c r="C26" s="18"/>
      <c r="D26" s="42">
        <f>+D24/D13</f>
        <v>1.3230166088809696</v>
      </c>
      <c r="E26" s="34">
        <f>+E24/E13</f>
        <v>1.3672956144121817</v>
      </c>
      <c r="F26" s="35">
        <f>+F24/F13</f>
        <v>0.8552909959168006</v>
      </c>
    </row>
    <row r="27" spans="1:6" ht="25.5" customHeight="1">
      <c r="A27" s="33" t="s">
        <v>34</v>
      </c>
      <c r="B27" s="26" t="s">
        <v>14</v>
      </c>
      <c r="C27" s="18"/>
      <c r="D27" s="28">
        <v>10873.73</v>
      </c>
      <c r="E27" s="28">
        <v>11124.09</v>
      </c>
      <c r="F27" s="29">
        <v>10826.03</v>
      </c>
    </row>
    <row r="28" spans="1:6" ht="25.5" customHeight="1">
      <c r="A28" s="33" t="s">
        <v>35</v>
      </c>
      <c r="B28" s="26" t="s">
        <v>14</v>
      </c>
      <c r="C28" s="18"/>
      <c r="D28" s="28">
        <v>767.1</v>
      </c>
      <c r="E28" s="28">
        <v>663.4</v>
      </c>
      <c r="F28" s="38">
        <v>617.55</v>
      </c>
    </row>
    <row r="29" spans="1:6" ht="55.5" customHeight="1">
      <c r="A29" s="33" t="s">
        <v>36</v>
      </c>
      <c r="B29" s="26" t="s">
        <v>21</v>
      </c>
      <c r="C29" s="18"/>
      <c r="D29" s="37">
        <v>39.16</v>
      </c>
      <c r="E29" s="37">
        <v>34.91</v>
      </c>
      <c r="F29" s="38">
        <v>34.18</v>
      </c>
    </row>
    <row r="30" spans="1:6" ht="52.5" customHeight="1">
      <c r="A30" s="33" t="s">
        <v>37</v>
      </c>
      <c r="B30" s="26" t="s">
        <v>21</v>
      </c>
      <c r="C30" s="18"/>
      <c r="D30" s="37">
        <v>13.97</v>
      </c>
      <c r="E30" s="37">
        <v>10.33</v>
      </c>
      <c r="F30" s="38">
        <v>10.53</v>
      </c>
    </row>
    <row r="31" spans="1:6" ht="47.25" customHeight="1">
      <c r="A31" s="33" t="s">
        <v>38</v>
      </c>
      <c r="B31" s="26" t="s">
        <v>21</v>
      </c>
      <c r="C31" s="18"/>
      <c r="D31" s="28">
        <v>7.05</v>
      </c>
      <c r="E31" s="28">
        <v>5.96</v>
      </c>
      <c r="F31" s="29">
        <v>5.7</v>
      </c>
    </row>
    <row r="32" spans="1:6" ht="93">
      <c r="A32" s="33" t="s">
        <v>39</v>
      </c>
      <c r="B32" s="26" t="s">
        <v>21</v>
      </c>
      <c r="C32" s="18"/>
      <c r="D32" s="28">
        <v>14.85</v>
      </c>
      <c r="E32" s="37">
        <v>10.68</v>
      </c>
      <c r="F32" s="38">
        <v>10.95</v>
      </c>
    </row>
    <row r="33" spans="1:6" ht="45.75" customHeight="1">
      <c r="A33" s="33" t="s">
        <v>40</v>
      </c>
      <c r="B33" s="26" t="s">
        <v>14</v>
      </c>
      <c r="C33" s="18"/>
      <c r="D33" s="37">
        <v>853.44</v>
      </c>
      <c r="E33" s="37">
        <v>838.74</v>
      </c>
      <c r="F33" s="38">
        <v>774.97</v>
      </c>
    </row>
    <row r="34" spans="1:6" ht="89.25" customHeight="1">
      <c r="A34" s="33" t="s">
        <v>41</v>
      </c>
      <c r="B34" s="26" t="s">
        <v>14</v>
      </c>
      <c r="C34" s="18"/>
      <c r="D34" s="37">
        <v>369.89</v>
      </c>
      <c r="E34" s="37">
        <v>318.23</v>
      </c>
      <c r="F34" s="38">
        <v>318.23</v>
      </c>
    </row>
    <row r="35" spans="1:6" ht="78.75" customHeight="1">
      <c r="A35" s="33" t="s">
        <v>42</v>
      </c>
      <c r="B35" s="26" t="s">
        <v>21</v>
      </c>
      <c r="C35" s="18"/>
      <c r="D35" s="28">
        <v>7.1</v>
      </c>
      <c r="E35" s="37">
        <v>6.74</v>
      </c>
      <c r="F35" s="38">
        <v>6.47</v>
      </c>
    </row>
    <row r="36" spans="1:6" ht="21.75" customHeight="1">
      <c r="A36" s="33" t="s">
        <v>43</v>
      </c>
      <c r="B36" s="26" t="s">
        <v>14</v>
      </c>
      <c r="C36" s="18"/>
      <c r="D36" s="28">
        <v>602.94</v>
      </c>
      <c r="E36" s="28">
        <v>597.54</v>
      </c>
      <c r="F36" s="29">
        <v>450.8</v>
      </c>
    </row>
    <row r="37" spans="1:6" ht="186">
      <c r="A37" s="33" t="s">
        <v>44</v>
      </c>
      <c r="B37" s="26" t="s">
        <v>21</v>
      </c>
      <c r="C37" s="18"/>
      <c r="D37" s="34">
        <v>89.55</v>
      </c>
      <c r="E37" s="34">
        <v>90.11177384521201</v>
      </c>
      <c r="F37" s="35">
        <v>89.15</v>
      </c>
    </row>
    <row r="38" spans="1:6" ht="64.5" customHeight="1">
      <c r="A38" s="33" t="s">
        <v>45</v>
      </c>
      <c r="B38" s="26" t="s">
        <v>21</v>
      </c>
      <c r="C38" s="18"/>
      <c r="D38" s="37">
        <v>35.33</v>
      </c>
      <c r="E38" s="37">
        <v>36.34</v>
      </c>
      <c r="F38" s="38">
        <v>34.27</v>
      </c>
    </row>
    <row r="39" spans="1:6" ht="57" customHeight="1">
      <c r="A39" s="43" t="s">
        <v>46</v>
      </c>
      <c r="B39" s="44"/>
      <c r="C39" s="18"/>
      <c r="D39" s="34">
        <f>16460.995595/2695.60863</f>
        <v>6.106597008112413</v>
      </c>
      <c r="E39" s="34">
        <f>17078.530826/2680.115611</f>
        <v>6.372311237584145</v>
      </c>
      <c r="F39" s="35">
        <f>15341423755/2524582158</f>
        <v>6.07681699182792</v>
      </c>
    </row>
    <row r="40" spans="1:6" ht="23.25">
      <c r="A40" s="45" t="s">
        <v>47</v>
      </c>
      <c r="B40" s="44" t="s">
        <v>48</v>
      </c>
      <c r="C40" s="27" t="s">
        <v>49</v>
      </c>
      <c r="D40" s="28">
        <v>0.89</v>
      </c>
      <c r="E40" s="28">
        <v>1.21</v>
      </c>
      <c r="F40" s="38">
        <v>1.18</v>
      </c>
    </row>
    <row r="41" spans="1:6" ht="123" customHeight="1">
      <c r="A41" s="46" t="s">
        <v>50</v>
      </c>
      <c r="B41" s="47" t="s">
        <v>21</v>
      </c>
      <c r="C41" s="48" t="s">
        <v>51</v>
      </c>
      <c r="D41" s="49">
        <v>19.43</v>
      </c>
      <c r="E41" s="49">
        <v>20.42</v>
      </c>
      <c r="F41" s="50">
        <v>19.44</v>
      </c>
    </row>
    <row r="42" spans="1:6" ht="46.5">
      <c r="A42" s="51" t="s">
        <v>52</v>
      </c>
      <c r="B42" s="52" t="s">
        <v>21</v>
      </c>
      <c r="C42" s="53" t="s">
        <v>53</v>
      </c>
      <c r="D42" s="54">
        <v>18.39</v>
      </c>
      <c r="E42" s="54">
        <v>19.07</v>
      </c>
      <c r="F42" s="55">
        <v>19.37</v>
      </c>
    </row>
    <row r="43" spans="1:6" ht="46.5">
      <c r="A43" s="33" t="s">
        <v>54</v>
      </c>
      <c r="B43" s="26"/>
      <c r="C43" s="27"/>
      <c r="D43" s="34">
        <f>D44/12248.605341</f>
        <v>0.8877524989397892</v>
      </c>
      <c r="E43" s="34">
        <f>E44/12454.241518</f>
        <v>0.8931969067664582</v>
      </c>
      <c r="F43" s="35">
        <f>F44/11487.716</f>
        <v>0.9424005607380961</v>
      </c>
    </row>
    <row r="44" spans="1:6" ht="51" customHeight="1">
      <c r="A44" s="33" t="s">
        <v>55</v>
      </c>
      <c r="B44" s="26" t="s">
        <v>14</v>
      </c>
      <c r="C44" s="56"/>
      <c r="D44" s="57">
        <f>D45+D46+D47+D48</f>
        <v>10873.73</v>
      </c>
      <c r="E44" s="57">
        <f>E45+E46+E47+E48</f>
        <v>11124.09</v>
      </c>
      <c r="F44" s="58">
        <f>F45+F46+F47+F48</f>
        <v>10826.029999999999</v>
      </c>
    </row>
    <row r="45" spans="1:6" ht="72.75" customHeight="1">
      <c r="A45" s="33" t="s">
        <v>56</v>
      </c>
      <c r="B45" s="26" t="s">
        <v>14</v>
      </c>
      <c r="C45" s="56"/>
      <c r="D45" s="57">
        <v>8462.08</v>
      </c>
      <c r="E45" s="57">
        <v>8735.02</v>
      </c>
      <c r="F45" s="58">
        <v>8501.14</v>
      </c>
    </row>
    <row r="46" spans="1:6" ht="77.25" customHeight="1">
      <c r="A46" s="33" t="s">
        <v>57</v>
      </c>
      <c r="B46" s="26" t="s">
        <v>14</v>
      </c>
      <c r="C46" s="56"/>
      <c r="D46" s="57">
        <v>237.99</v>
      </c>
      <c r="E46" s="57">
        <v>239.41</v>
      </c>
      <c r="F46" s="58">
        <v>211.4</v>
      </c>
    </row>
    <row r="47" spans="1:6" ht="23.25">
      <c r="A47" s="33" t="s">
        <v>58</v>
      </c>
      <c r="B47" s="26" t="s">
        <v>14</v>
      </c>
      <c r="C47" s="56"/>
      <c r="D47" s="57">
        <v>2173.39</v>
      </c>
      <c r="E47" s="57">
        <v>2149.43</v>
      </c>
      <c r="F47" s="58">
        <v>2113.23</v>
      </c>
    </row>
    <row r="48" spans="1:6" ht="23.25">
      <c r="A48" s="33" t="s">
        <v>59</v>
      </c>
      <c r="B48" s="26" t="s">
        <v>14</v>
      </c>
      <c r="C48" s="56"/>
      <c r="D48" s="57">
        <v>0.27</v>
      </c>
      <c r="E48" s="57">
        <v>0.23</v>
      </c>
      <c r="F48" s="58">
        <v>0.26</v>
      </c>
    </row>
    <row r="49" spans="1:6" ht="46.5">
      <c r="A49" s="33" t="s">
        <v>60</v>
      </c>
      <c r="B49" s="26" t="s">
        <v>14</v>
      </c>
      <c r="C49" s="18"/>
      <c r="D49" s="57">
        <f>D50+D51+D52+D53</f>
        <v>10873.73</v>
      </c>
      <c r="E49" s="57">
        <f>E50+E51+E52+E53</f>
        <v>11124.09</v>
      </c>
      <c r="F49" s="58">
        <f>F50+F51+F52+F53</f>
        <v>10826.03</v>
      </c>
    </row>
    <row r="50" spans="1:6" ht="23.25">
      <c r="A50" s="33" t="s">
        <v>61</v>
      </c>
      <c r="B50" s="26" t="s">
        <v>14</v>
      </c>
      <c r="C50" s="18"/>
      <c r="D50" s="57">
        <v>7031.54</v>
      </c>
      <c r="E50" s="57">
        <v>7081.23</v>
      </c>
      <c r="F50" s="58">
        <v>7116.33</v>
      </c>
    </row>
    <row r="51" spans="1:6" ht="23.25">
      <c r="A51" s="33" t="s">
        <v>62</v>
      </c>
      <c r="B51" s="26" t="s">
        <v>14</v>
      </c>
      <c r="C51" s="18"/>
      <c r="D51" s="57">
        <v>1080.33</v>
      </c>
      <c r="E51" s="57">
        <v>1123.78</v>
      </c>
      <c r="F51" s="58">
        <v>1064.85</v>
      </c>
    </row>
    <row r="52" spans="1:6" ht="23.25">
      <c r="A52" s="33" t="s">
        <v>63</v>
      </c>
      <c r="B52" s="26" t="s">
        <v>14</v>
      </c>
      <c r="C52" s="18"/>
      <c r="D52" s="57">
        <v>2761.86</v>
      </c>
      <c r="E52" s="57">
        <v>2919.08</v>
      </c>
      <c r="F52" s="58">
        <v>2644.85</v>
      </c>
    </row>
    <row r="53" spans="1:6" ht="23.25">
      <c r="A53" s="33" t="s">
        <v>64</v>
      </c>
      <c r="B53" s="26" t="s">
        <v>14</v>
      </c>
      <c r="C53" s="18"/>
      <c r="D53" s="34">
        <v>0</v>
      </c>
      <c r="E53" s="34">
        <v>0</v>
      </c>
      <c r="F53" s="35">
        <v>0</v>
      </c>
    </row>
    <row r="54" spans="1:6" ht="22.5" customHeight="1">
      <c r="A54" s="33" t="s">
        <v>65</v>
      </c>
      <c r="B54" s="26" t="s">
        <v>21</v>
      </c>
      <c r="C54" s="27" t="s">
        <v>66</v>
      </c>
      <c r="D54" s="37">
        <v>13.26</v>
      </c>
      <c r="E54" s="37">
        <v>14.33</v>
      </c>
      <c r="F54" s="38">
        <v>15.16</v>
      </c>
    </row>
    <row r="55" spans="1:6" ht="22.5" customHeight="1">
      <c r="A55" s="33" t="s">
        <v>67</v>
      </c>
      <c r="B55" s="59" t="s">
        <v>21</v>
      </c>
      <c r="C55" s="60" t="s">
        <v>68</v>
      </c>
      <c r="D55" s="61">
        <v>20.43</v>
      </c>
      <c r="E55" s="61">
        <v>21.72</v>
      </c>
      <c r="F55" s="62">
        <v>22.94</v>
      </c>
    </row>
    <row r="56" spans="1:6" ht="27" customHeight="1">
      <c r="A56" s="63" t="s">
        <v>69</v>
      </c>
      <c r="B56" s="64"/>
      <c r="C56" s="65"/>
      <c r="D56" s="65"/>
      <c r="E56" s="66"/>
      <c r="F56" s="67"/>
    </row>
    <row r="57" spans="1:6" ht="22.5" customHeight="1">
      <c r="A57" s="68" t="s">
        <v>70</v>
      </c>
      <c r="B57" s="59" t="s">
        <v>21</v>
      </c>
      <c r="C57" s="69"/>
      <c r="D57" s="70">
        <v>4.01</v>
      </c>
      <c r="E57" s="70">
        <v>5.543221403415079</v>
      </c>
      <c r="F57" s="71">
        <v>2.47</v>
      </c>
    </row>
    <row r="58" spans="1:6" ht="22.5" customHeight="1">
      <c r="A58" s="68" t="s">
        <v>71</v>
      </c>
      <c r="B58" s="59" t="s">
        <v>21</v>
      </c>
      <c r="C58" s="69"/>
      <c r="D58" s="70">
        <v>25.67</v>
      </c>
      <c r="E58" s="70">
        <v>35.59908455494378</v>
      </c>
      <c r="F58" s="35">
        <v>14.7</v>
      </c>
    </row>
    <row r="59" spans="1:6" ht="22.5" customHeight="1">
      <c r="A59" s="45" t="s">
        <v>72</v>
      </c>
      <c r="B59" s="59" t="s">
        <v>21</v>
      </c>
      <c r="C59" s="69"/>
      <c r="D59" s="70">
        <v>36.54</v>
      </c>
      <c r="E59" s="70">
        <v>37.65</v>
      </c>
      <c r="F59" s="35">
        <v>41.81</v>
      </c>
    </row>
    <row r="60" spans="1:6" ht="22.5" customHeight="1">
      <c r="A60" s="72" t="s">
        <v>73</v>
      </c>
      <c r="B60" s="59" t="s">
        <v>21</v>
      </c>
      <c r="C60" s="69"/>
      <c r="D60" s="70">
        <v>36.25</v>
      </c>
      <c r="E60" s="70">
        <v>24.46</v>
      </c>
      <c r="F60" s="35">
        <v>42.11</v>
      </c>
    </row>
    <row r="61" spans="1:6" ht="45.75" customHeight="1">
      <c r="A61" s="73" t="s">
        <v>74</v>
      </c>
      <c r="B61" s="59" t="s">
        <v>21</v>
      </c>
      <c r="C61" s="69"/>
      <c r="D61" s="70">
        <v>8</v>
      </c>
      <c r="E61" s="70">
        <v>8.054096162002782</v>
      </c>
      <c r="F61" s="35">
        <v>8.2</v>
      </c>
    </row>
    <row r="62" spans="1:6" ht="22.5" customHeight="1">
      <c r="A62" s="73" t="s">
        <v>75</v>
      </c>
      <c r="B62" s="59" t="s">
        <v>21</v>
      </c>
      <c r="C62" s="69"/>
      <c r="D62" s="70">
        <v>4.55</v>
      </c>
      <c r="E62" s="70">
        <v>4.74</v>
      </c>
      <c r="F62" s="35">
        <v>4.6</v>
      </c>
    </row>
    <row r="63" spans="1:6" ht="22.5" customHeight="1">
      <c r="A63" s="73" t="s">
        <v>76</v>
      </c>
      <c r="B63" s="59" t="s">
        <v>21</v>
      </c>
      <c r="C63" s="69"/>
      <c r="D63" s="70">
        <v>199.27</v>
      </c>
      <c r="E63" s="70">
        <v>301.17</v>
      </c>
      <c r="F63" s="35">
        <v>159.73</v>
      </c>
    </row>
    <row r="64" spans="1:6" ht="22.5" customHeight="1">
      <c r="A64" s="74" t="s">
        <v>77</v>
      </c>
      <c r="B64" s="75"/>
      <c r="C64" s="76"/>
      <c r="D64" s="77"/>
      <c r="E64" s="77"/>
      <c r="F64" s="78"/>
    </row>
    <row r="65" spans="1:6" ht="28.5" customHeight="1">
      <c r="A65" s="73" t="s">
        <v>78</v>
      </c>
      <c r="B65" s="59" t="s">
        <v>21</v>
      </c>
      <c r="C65" s="60" t="s">
        <v>79</v>
      </c>
      <c r="D65" s="70">
        <v>0.73</v>
      </c>
      <c r="E65" s="70">
        <v>0.76</v>
      </c>
      <c r="F65" s="79">
        <v>0.81</v>
      </c>
    </row>
    <row r="66" spans="1:6" ht="27" customHeight="1">
      <c r="A66" s="73" t="s">
        <v>80</v>
      </c>
      <c r="B66" s="26" t="s">
        <v>21</v>
      </c>
      <c r="C66" s="27" t="s">
        <v>81</v>
      </c>
      <c r="D66" s="70">
        <v>31.29</v>
      </c>
      <c r="E66" s="70">
        <v>29.37</v>
      </c>
      <c r="F66" s="71">
        <v>27.3</v>
      </c>
    </row>
    <row r="67" spans="1:6" ht="53.25" customHeight="1">
      <c r="A67" s="73" t="s">
        <v>82</v>
      </c>
      <c r="B67" s="26" t="s">
        <v>21</v>
      </c>
      <c r="C67" s="18"/>
      <c r="D67" s="80">
        <f>5150.359848*100/9265.698586</f>
        <v>55.58522976110977</v>
      </c>
      <c r="E67" s="80">
        <f>5015.666796*100/9314.906391</f>
        <v>53.84559527990645</v>
      </c>
      <c r="F67" s="81">
        <f>4188.682675*100/8444.852574</f>
        <v>49.60042390670158</v>
      </c>
    </row>
    <row r="68" spans="1:6" ht="46.5">
      <c r="A68" s="45" t="s">
        <v>83</v>
      </c>
      <c r="B68" s="26" t="s">
        <v>21</v>
      </c>
      <c r="C68" s="82"/>
      <c r="D68" s="80">
        <f>(9265.698586*100/12248.605341)</f>
        <v>75.64696818979662</v>
      </c>
      <c r="E68" s="80">
        <f>(9314.906391*100/12454.241518)</f>
        <v>74.7930444221533</v>
      </c>
      <c r="F68" s="83">
        <f>8444.852574*100/11487.715723</f>
        <v>73.512026042673</v>
      </c>
    </row>
    <row r="69" spans="1:6" ht="75.75" customHeight="1">
      <c r="A69" s="45" t="s">
        <v>84</v>
      </c>
      <c r="B69" s="26" t="s">
        <v>21</v>
      </c>
      <c r="C69" s="84"/>
      <c r="D69" s="80">
        <f>2966.884011*100/12248.605341</f>
        <v>24.222219006999026</v>
      </c>
      <c r="E69" s="80">
        <f>3127.976655*100/12454.241518</f>
        <v>25.115753941973615</v>
      </c>
      <c r="F69" s="83">
        <f>3036.650476*100/11487.715723</f>
        <v>26.433892944619135</v>
      </c>
    </row>
    <row r="70" spans="1:6" ht="46.5">
      <c r="A70" s="45" t="s">
        <v>85</v>
      </c>
      <c r="B70" s="26" t="s">
        <v>21</v>
      </c>
      <c r="C70" s="85"/>
      <c r="D70" s="80">
        <f>6582.083*100/12248.605341</f>
        <v>53.737407784441075</v>
      </c>
      <c r="E70" s="80">
        <f>6921.37*100/12365.94193</f>
        <v>55.97123162295166</v>
      </c>
      <c r="F70" s="83">
        <f>5477.504*100/11487.716</f>
        <v>47.68140159453803</v>
      </c>
    </row>
    <row r="71" spans="1:6" ht="51" customHeight="1">
      <c r="A71" s="45" t="s">
        <v>86</v>
      </c>
      <c r="B71" s="26" t="s">
        <v>14</v>
      </c>
      <c r="C71" s="85"/>
      <c r="D71" s="80">
        <v>16.022743</v>
      </c>
      <c r="E71" s="80">
        <v>11.358471</v>
      </c>
      <c r="F71" s="83">
        <v>6.21267317</v>
      </c>
    </row>
    <row r="72" spans="1:6" ht="48" customHeight="1">
      <c r="A72" s="45" t="s">
        <v>87</v>
      </c>
      <c r="B72" s="26" t="s">
        <v>14</v>
      </c>
      <c r="C72" s="86"/>
      <c r="D72" s="80">
        <v>0.0024790999999999997</v>
      </c>
      <c r="E72" s="80">
        <v>0.0028791</v>
      </c>
      <c r="F72" s="83">
        <v>0.003</v>
      </c>
    </row>
    <row r="73" spans="1:6" ht="55.5" customHeight="1">
      <c r="A73" s="45" t="s">
        <v>88</v>
      </c>
      <c r="B73" s="87"/>
      <c r="C73" s="88"/>
      <c r="D73" s="80">
        <f>+D71/D13</f>
        <v>0.008179100635721668</v>
      </c>
      <c r="E73" s="80">
        <f>+E71/E13</f>
        <v>0.005976413139398901</v>
      </c>
      <c r="F73" s="83">
        <f>+F71/F13</f>
        <v>0.0034382290862480154</v>
      </c>
    </row>
    <row r="74" spans="1:6" ht="51.75" customHeight="1">
      <c r="A74" s="46" t="s">
        <v>89</v>
      </c>
      <c r="B74" s="89"/>
      <c r="C74" s="90"/>
      <c r="D74" s="91">
        <f>D72/D13</f>
        <v>1.2655016925639753E-06</v>
      </c>
      <c r="E74" s="92">
        <f>E72/E13</f>
        <v>1.5148774046826703E-06</v>
      </c>
      <c r="F74" s="93">
        <f>F72/F13</f>
        <v>1.6602655534097646E-06</v>
      </c>
    </row>
    <row r="75" spans="1:6" ht="20.25" customHeight="1">
      <c r="A75" s="94" t="s">
        <v>90</v>
      </c>
      <c r="B75" s="95"/>
      <c r="C75" s="96"/>
      <c r="D75" s="97"/>
      <c r="E75" s="98"/>
      <c r="F75" s="99"/>
    </row>
    <row r="76" spans="1:6" ht="50.25" customHeight="1">
      <c r="A76" s="100" t="s">
        <v>91</v>
      </c>
      <c r="B76" s="26" t="s">
        <v>21</v>
      </c>
      <c r="C76" s="88"/>
      <c r="D76" s="70">
        <v>45.158889188075264</v>
      </c>
      <c r="E76" s="70">
        <v>45.11801902344735</v>
      </c>
      <c r="F76" s="71">
        <v>40.04</v>
      </c>
    </row>
    <row r="77" spans="1:6" ht="68.25" customHeight="1">
      <c r="A77" s="100" t="s">
        <v>92</v>
      </c>
      <c r="B77" s="26" t="s">
        <v>21</v>
      </c>
      <c r="C77" s="88"/>
      <c r="D77" s="70">
        <v>44.36989703841787</v>
      </c>
      <c r="E77" s="70">
        <v>44.89926765437101</v>
      </c>
      <c r="F77" s="35">
        <v>40.32</v>
      </c>
    </row>
    <row r="78" spans="1:6" ht="51.75" customHeight="1">
      <c r="A78" s="100" t="s">
        <v>93</v>
      </c>
      <c r="B78" s="26" t="s">
        <v>21</v>
      </c>
      <c r="C78" s="88"/>
      <c r="D78" s="70">
        <v>53.05863769446164</v>
      </c>
      <c r="E78" s="70">
        <v>53.25680050545757</v>
      </c>
      <c r="F78" s="35">
        <v>48.27</v>
      </c>
    </row>
    <row r="79" spans="1:6" ht="23.25">
      <c r="A79" s="101" t="s">
        <v>94</v>
      </c>
      <c r="B79" s="26" t="s">
        <v>21</v>
      </c>
      <c r="C79" s="88"/>
      <c r="D79" s="70">
        <v>45.03796025710558</v>
      </c>
      <c r="E79" s="70">
        <v>44.995812691927156</v>
      </c>
      <c r="F79" s="35">
        <v>39.87</v>
      </c>
    </row>
    <row r="80" spans="1:6" ht="23.25">
      <c r="A80" s="102" t="s">
        <v>95</v>
      </c>
      <c r="B80" s="103"/>
      <c r="C80" s="104"/>
      <c r="D80" s="105"/>
      <c r="E80" s="105"/>
      <c r="F80" s="106"/>
    </row>
    <row r="81" spans="1:6" ht="23.25">
      <c r="A81" s="101" t="s">
        <v>96</v>
      </c>
      <c r="B81" s="107" t="s">
        <v>97</v>
      </c>
      <c r="C81" s="88"/>
      <c r="D81" s="108">
        <v>1438</v>
      </c>
      <c r="E81" s="108">
        <v>1434</v>
      </c>
      <c r="F81" s="109">
        <v>1430</v>
      </c>
    </row>
    <row r="82" spans="1:6" ht="23.25">
      <c r="A82" s="101" t="s">
        <v>98</v>
      </c>
      <c r="B82" s="107" t="s">
        <v>97</v>
      </c>
      <c r="C82" s="88"/>
      <c r="D82" s="110">
        <f>SUM(D83:D86)</f>
        <v>110</v>
      </c>
      <c r="E82" s="110">
        <f>SUM(E83:E86)</f>
        <v>110</v>
      </c>
      <c r="F82" s="111">
        <f>SUM(F83:F86)</f>
        <v>110</v>
      </c>
    </row>
    <row r="83" spans="1:6" ht="23.25">
      <c r="A83" s="36" t="s">
        <v>99</v>
      </c>
      <c r="B83" s="107" t="s">
        <v>97</v>
      </c>
      <c r="C83" s="88"/>
      <c r="D83" s="110">
        <v>67</v>
      </c>
      <c r="E83" s="110">
        <v>69</v>
      </c>
      <c r="F83" s="111">
        <v>69</v>
      </c>
    </row>
    <row r="84" spans="1:6" ht="23.25">
      <c r="A84" s="36" t="s">
        <v>100</v>
      </c>
      <c r="B84" s="107" t="s">
        <v>97</v>
      </c>
      <c r="C84" s="88"/>
      <c r="D84" s="110">
        <v>0</v>
      </c>
      <c r="E84" s="110">
        <v>0</v>
      </c>
      <c r="F84" s="111">
        <v>0</v>
      </c>
    </row>
    <row r="85" spans="1:6" ht="23.25">
      <c r="A85" s="36" t="s">
        <v>101</v>
      </c>
      <c r="B85" s="107" t="s">
        <v>97</v>
      </c>
      <c r="C85" s="88"/>
      <c r="D85" s="110">
        <v>43</v>
      </c>
      <c r="E85" s="110">
        <v>41</v>
      </c>
      <c r="F85" s="111">
        <v>41</v>
      </c>
    </row>
    <row r="86" spans="1:6" ht="23.25">
      <c r="A86" s="112" t="s">
        <v>102</v>
      </c>
      <c r="B86" s="89" t="s">
        <v>97</v>
      </c>
      <c r="C86" s="113"/>
      <c r="D86" s="114">
        <v>0</v>
      </c>
      <c r="E86" s="114">
        <v>0</v>
      </c>
      <c r="F86" s="115">
        <v>0</v>
      </c>
    </row>
    <row r="87" spans="1:6" ht="52.5" customHeight="1">
      <c r="A87" s="179" t="s">
        <v>103</v>
      </c>
      <c r="B87" s="179"/>
      <c r="C87" s="179"/>
      <c r="D87" s="179"/>
      <c r="E87" s="179"/>
      <c r="F87" s="179"/>
    </row>
    <row r="88" spans="1:5" ht="29.25" customHeight="1">
      <c r="A88" s="116"/>
      <c r="C88" s="116"/>
      <c r="D88" s="13"/>
      <c r="E88" s="117"/>
    </row>
    <row r="89" spans="1:5" ht="69" customHeight="1">
      <c r="A89" s="178" t="s">
        <v>202</v>
      </c>
      <c r="B89" s="116"/>
      <c r="C89" s="116"/>
      <c r="E89" s="118"/>
    </row>
    <row r="90" spans="1:40" s="119" customFormat="1" ht="10.5" customHeight="1">
      <c r="A90" s="116"/>
      <c r="B90" s="116"/>
      <c r="C90" s="5"/>
      <c r="D90" s="13"/>
      <c r="E90" s="13"/>
      <c r="F90" s="13"/>
      <c r="X90" s="120"/>
      <c r="Y90" s="120"/>
      <c r="Z90" s="120"/>
      <c r="AA90" s="120"/>
      <c r="AB90" s="120"/>
      <c r="AC90" s="120"/>
      <c r="AD90" s="120"/>
      <c r="AE90" s="120"/>
      <c r="AF90" s="120"/>
      <c r="AG90" s="120"/>
      <c r="AH90" s="120"/>
      <c r="AI90" s="120"/>
      <c r="AJ90" s="120"/>
      <c r="AK90" s="120"/>
      <c r="AL90" s="120"/>
      <c r="AM90" s="120"/>
      <c r="AN90" s="121"/>
    </row>
    <row r="91" spans="1:40" s="119" customFormat="1" ht="55.5" customHeight="1">
      <c r="A91" s="116"/>
      <c r="B91" s="116"/>
      <c r="C91" s="5"/>
      <c r="D91" s="13"/>
      <c r="E91" s="13"/>
      <c r="F91" s="13"/>
      <c r="G91" s="122"/>
      <c r="H91" s="122"/>
      <c r="I91" s="122"/>
      <c r="J91" s="122"/>
      <c r="K91" s="122"/>
      <c r="L91" s="122"/>
      <c r="M91" s="122"/>
      <c r="N91" s="122"/>
      <c r="O91" s="122"/>
      <c r="P91" s="122"/>
      <c r="Q91" s="122"/>
      <c r="R91" s="122"/>
      <c r="S91" s="122"/>
      <c r="T91" s="122"/>
      <c r="U91" s="122"/>
      <c r="X91" s="120"/>
      <c r="Y91" s="120"/>
      <c r="Z91" s="120"/>
      <c r="AA91" s="120"/>
      <c r="AB91" s="120"/>
      <c r="AC91" s="120"/>
      <c r="AD91" s="120"/>
      <c r="AE91" s="120"/>
      <c r="AF91" s="120"/>
      <c r="AG91" s="120"/>
      <c r="AH91" s="120"/>
      <c r="AI91" s="120"/>
      <c r="AJ91" s="120"/>
      <c r="AK91" s="120"/>
      <c r="AL91" s="120"/>
      <c r="AM91" s="120"/>
      <c r="AN91" s="121"/>
    </row>
    <row r="92" ht="27.75" customHeight="1"/>
    <row r="93" spans="1:3" ht="23.25">
      <c r="A93" s="116"/>
      <c r="B93" s="116"/>
      <c r="C93" s="5"/>
    </row>
    <row r="94" spans="2:3" ht="23.25">
      <c r="B94" s="116"/>
      <c r="C94" s="5"/>
    </row>
  </sheetData>
  <sheetProtection selectLockedCells="1" selectUnlockedCells="1"/>
  <mergeCells count="7">
    <mergeCell ref="A87:F87"/>
    <mergeCell ref="D1:F1"/>
    <mergeCell ref="A6:F6"/>
    <mergeCell ref="A7:A8"/>
    <mergeCell ref="B7:B8"/>
    <mergeCell ref="C7:C8"/>
    <mergeCell ref="D7:F7"/>
  </mergeCells>
  <printOptions/>
  <pageMargins left="0.2361111111111111" right="0.2361111111111111" top="0.39375" bottom="0.39375" header="0.5118055555555555" footer="0.31527777777777777"/>
  <pageSetup horizontalDpi="300" verticalDpi="300" orientation="portrait" paperSize="9" scale="53" r:id="rId1"/>
  <headerFooter alignWithMargins="0">
    <oddFooter>&amp;R&amp;"Arial Cyr Rom,Regular"&amp;P</oddFooter>
  </headerFooter>
  <rowBreaks count="2" manualBreakCount="2">
    <brk id="39" max="255" man="1"/>
    <brk id="74" max="255" man="1"/>
  </rowBreaks>
</worksheet>
</file>

<file path=xl/worksheets/sheet2.xml><?xml version="1.0" encoding="utf-8"?>
<worksheet xmlns="http://schemas.openxmlformats.org/spreadsheetml/2006/main" xmlns:r="http://schemas.openxmlformats.org/officeDocument/2006/relationships">
  <dimension ref="A1:F111"/>
  <sheetViews>
    <sheetView view="pageBreakPreview" zoomScale="110" zoomScaleNormal="110" zoomScaleSheetLayoutView="110" zoomScalePageLayoutView="0" workbookViewId="0" topLeftCell="A79">
      <selection activeCell="A85" sqref="A85"/>
    </sheetView>
  </sheetViews>
  <sheetFormatPr defaultColWidth="9.140625" defaultRowHeight="12.75"/>
  <cols>
    <col min="1" max="1" width="69.421875" style="123" customWidth="1"/>
    <col min="2" max="5" width="0" style="123" hidden="1" customWidth="1"/>
    <col min="6" max="6" width="38.7109375" style="124" customWidth="1"/>
    <col min="7" max="16384" width="9.140625" style="123" customWidth="1"/>
  </cols>
  <sheetData>
    <row r="1" spans="2:6" ht="39">
      <c r="B1" s="125"/>
      <c r="C1" s="125"/>
      <c r="D1" s="125"/>
      <c r="E1" s="125"/>
      <c r="F1" s="126" t="s">
        <v>104</v>
      </c>
    </row>
    <row r="2" spans="2:6" ht="13.5">
      <c r="B2" s="125"/>
      <c r="C2" s="125"/>
      <c r="D2" s="125"/>
      <c r="E2" s="125"/>
      <c r="F2" s="127"/>
    </row>
    <row r="3" spans="2:6" ht="13.5">
      <c r="B3" s="125"/>
      <c r="C3" s="125"/>
      <c r="D3" s="125"/>
      <c r="E3" s="125"/>
      <c r="F3" s="127"/>
    </row>
    <row r="4" spans="1:6" s="128" customFormat="1" ht="12.75" customHeight="1">
      <c r="A4" s="188" t="s">
        <v>105</v>
      </c>
      <c r="B4" s="188"/>
      <c r="C4" s="188"/>
      <c r="D4" s="188"/>
      <c r="E4" s="188"/>
      <c r="F4" s="188"/>
    </row>
    <row r="5" spans="1:6" ht="4.5" customHeight="1">
      <c r="A5" s="188"/>
      <c r="B5" s="188"/>
      <c r="C5" s="188"/>
      <c r="D5" s="188"/>
      <c r="E5" s="188"/>
      <c r="F5" s="188"/>
    </row>
    <row r="6" spans="1:6" s="129" customFormat="1" ht="18.75" customHeight="1">
      <c r="A6" s="189" t="s">
        <v>106</v>
      </c>
      <c r="B6" s="189"/>
      <c r="C6" s="189"/>
      <c r="D6" s="189"/>
      <c r="E6" s="189"/>
      <c r="F6" s="189"/>
    </row>
    <row r="7" spans="1:6" s="129" customFormat="1" ht="27" customHeight="1">
      <c r="A7" s="190" t="s">
        <v>107</v>
      </c>
      <c r="B7" s="190" t="s">
        <v>108</v>
      </c>
      <c r="C7" s="190"/>
      <c r="D7" s="190"/>
      <c r="E7" s="131"/>
      <c r="F7" s="191" t="s">
        <v>109</v>
      </c>
    </row>
    <row r="8" spans="1:6" s="129" customFormat="1" ht="68.25" customHeight="1">
      <c r="A8" s="190"/>
      <c r="B8" s="132" t="s">
        <v>110</v>
      </c>
      <c r="C8" s="132" t="s">
        <v>111</v>
      </c>
      <c r="D8" s="132" t="s">
        <v>112</v>
      </c>
      <c r="E8" s="132" t="s">
        <v>113</v>
      </c>
      <c r="F8" s="191"/>
    </row>
    <row r="9" spans="1:6" s="129" customFormat="1" ht="12.75">
      <c r="A9" s="133" t="s">
        <v>114</v>
      </c>
      <c r="B9" s="132">
        <v>1</v>
      </c>
      <c r="C9" s="132">
        <v>2</v>
      </c>
      <c r="D9" s="132">
        <v>3</v>
      </c>
      <c r="E9" s="132">
        <v>5</v>
      </c>
      <c r="F9" s="132">
        <v>7</v>
      </c>
    </row>
    <row r="10" spans="1:6" s="129" customFormat="1" ht="36.75" customHeight="1">
      <c r="A10" s="186" t="s">
        <v>115</v>
      </c>
      <c r="B10" s="186"/>
      <c r="C10" s="186"/>
      <c r="D10" s="186"/>
      <c r="E10" s="186"/>
      <c r="F10" s="186"/>
    </row>
    <row r="11" spans="1:6" ht="102">
      <c r="A11" s="134" t="s">
        <v>116</v>
      </c>
      <c r="B11" s="135" t="s">
        <v>117</v>
      </c>
      <c r="C11" s="135" t="s">
        <v>117</v>
      </c>
      <c r="D11" s="135"/>
      <c r="E11" s="135"/>
      <c r="F11" s="136" t="s">
        <v>118</v>
      </c>
    </row>
    <row r="12" spans="1:6" ht="12.75">
      <c r="A12" s="137" t="s">
        <v>119</v>
      </c>
      <c r="B12" s="135" t="s">
        <v>117</v>
      </c>
      <c r="C12" s="135" t="s">
        <v>117</v>
      </c>
      <c r="D12" s="135"/>
      <c r="E12" s="135"/>
      <c r="F12" s="136" t="s">
        <v>120</v>
      </c>
    </row>
    <row r="13" spans="1:6" ht="12.75">
      <c r="A13" s="138" t="s">
        <v>121</v>
      </c>
      <c r="B13" s="135" t="s">
        <v>117</v>
      </c>
      <c r="C13" s="135" t="s">
        <v>117</v>
      </c>
      <c r="D13" s="135"/>
      <c r="E13" s="135"/>
      <c r="F13" s="139" t="s">
        <v>122</v>
      </c>
    </row>
    <row r="14" spans="1:6" ht="15.75" customHeight="1">
      <c r="A14" s="140" t="s">
        <v>12</v>
      </c>
      <c r="B14" s="135"/>
      <c r="C14" s="135"/>
      <c r="D14" s="135"/>
      <c r="E14" s="135"/>
      <c r="F14" s="141"/>
    </row>
    <row r="15" spans="1:6" ht="18.75" customHeight="1">
      <c r="A15" s="142" t="s">
        <v>13</v>
      </c>
      <c r="B15" s="143"/>
      <c r="C15" s="143"/>
      <c r="D15" s="143"/>
      <c r="E15" s="143"/>
      <c r="F15" s="136" t="s">
        <v>123</v>
      </c>
    </row>
    <row r="16" spans="1:6" ht="18.75" customHeight="1">
      <c r="A16" s="142" t="s">
        <v>16</v>
      </c>
      <c r="B16" s="143"/>
      <c r="C16" s="143"/>
      <c r="D16" s="143"/>
      <c r="E16" s="143"/>
      <c r="F16" s="136" t="s">
        <v>123</v>
      </c>
    </row>
    <row r="17" spans="1:6" ht="12.75">
      <c r="A17" s="142" t="s">
        <v>18</v>
      </c>
      <c r="B17" s="143"/>
      <c r="C17" s="143"/>
      <c r="D17" s="143"/>
      <c r="E17" s="143"/>
      <c r="F17" s="136" t="s">
        <v>123</v>
      </c>
    </row>
    <row r="18" spans="1:6" ht="16.5" customHeight="1">
      <c r="A18" s="142" t="s">
        <v>19</v>
      </c>
      <c r="B18" s="143"/>
      <c r="C18" s="143"/>
      <c r="D18" s="143"/>
      <c r="E18" s="143"/>
      <c r="F18" s="136" t="s">
        <v>123</v>
      </c>
    </row>
    <row r="19" spans="1:6" ht="16.5" customHeight="1">
      <c r="A19" s="142" t="s">
        <v>20</v>
      </c>
      <c r="B19" s="143"/>
      <c r="C19" s="143"/>
      <c r="D19" s="143"/>
      <c r="E19" s="143"/>
      <c r="F19" s="136" t="s">
        <v>123</v>
      </c>
    </row>
    <row r="20" spans="1:6" ht="12.75">
      <c r="A20" s="142" t="s">
        <v>23</v>
      </c>
      <c r="B20" s="143"/>
      <c r="C20" s="143"/>
      <c r="D20" s="143"/>
      <c r="E20" s="143"/>
      <c r="F20" s="136" t="s">
        <v>123</v>
      </c>
    </row>
    <row r="21" spans="1:6" ht="12.75">
      <c r="A21" s="142" t="s">
        <v>24</v>
      </c>
      <c r="B21" s="143"/>
      <c r="C21" s="143"/>
      <c r="D21" s="143"/>
      <c r="E21" s="143"/>
      <c r="F21" s="136" t="s">
        <v>123</v>
      </c>
    </row>
    <row r="22" spans="1:6" ht="33" customHeight="1">
      <c r="A22" s="144" t="s">
        <v>124</v>
      </c>
      <c r="B22" s="143"/>
      <c r="C22" s="143"/>
      <c r="D22" s="143"/>
      <c r="E22" s="143"/>
      <c r="F22" s="136" t="s">
        <v>123</v>
      </c>
    </row>
    <row r="23" spans="1:6" ht="12.75">
      <c r="A23" s="142" t="s">
        <v>125</v>
      </c>
      <c r="B23" s="143"/>
      <c r="C23" s="143"/>
      <c r="D23" s="143"/>
      <c r="E23" s="143"/>
      <c r="F23" s="136" t="s">
        <v>123</v>
      </c>
    </row>
    <row r="24" spans="1:6" ht="12.75">
      <c r="A24" s="142" t="s">
        <v>27</v>
      </c>
      <c r="B24" s="143"/>
      <c r="C24" s="143"/>
      <c r="D24" s="143"/>
      <c r="E24" s="143"/>
      <c r="F24" s="136" t="s">
        <v>123</v>
      </c>
    </row>
    <row r="25" spans="1:6" ht="12.75">
      <c r="A25" s="142" t="s">
        <v>28</v>
      </c>
      <c r="B25" s="143"/>
      <c r="C25" s="143"/>
      <c r="D25" s="143"/>
      <c r="E25" s="143"/>
      <c r="F25" s="136" t="s">
        <v>123</v>
      </c>
    </row>
    <row r="26" spans="1:6" ht="12.75">
      <c r="A26" s="145" t="s">
        <v>29</v>
      </c>
      <c r="B26" s="143"/>
      <c r="C26" s="143"/>
      <c r="D26" s="143"/>
      <c r="E26" s="143"/>
      <c r="F26" s="146"/>
    </row>
    <row r="27" spans="1:6" ht="12.75">
      <c r="A27" s="144" t="s">
        <v>30</v>
      </c>
      <c r="B27" s="143"/>
      <c r="C27" s="143"/>
      <c r="D27" s="143"/>
      <c r="E27" s="143"/>
      <c r="F27" s="136" t="s">
        <v>123</v>
      </c>
    </row>
    <row r="28" spans="1:6" ht="63.75">
      <c r="A28" s="144" t="s">
        <v>126</v>
      </c>
      <c r="B28" s="143"/>
      <c r="C28" s="143"/>
      <c r="D28" s="143"/>
      <c r="E28" s="143"/>
      <c r="F28" s="136" t="s">
        <v>123</v>
      </c>
    </row>
    <row r="29" spans="1:6" ht="12.75">
      <c r="A29" s="144" t="s">
        <v>32</v>
      </c>
      <c r="B29" s="143"/>
      <c r="C29" s="143"/>
      <c r="D29" s="143"/>
      <c r="E29" s="143"/>
      <c r="F29" s="136" t="s">
        <v>123</v>
      </c>
    </row>
    <row r="30" spans="1:6" ht="12.75">
      <c r="A30" s="144" t="s">
        <v>33</v>
      </c>
      <c r="B30" s="135" t="s">
        <v>117</v>
      </c>
      <c r="C30" s="135" t="s">
        <v>117</v>
      </c>
      <c r="D30" s="135"/>
      <c r="E30" s="135"/>
      <c r="F30" s="136" t="s">
        <v>123</v>
      </c>
    </row>
    <row r="31" spans="1:6" ht="12.75">
      <c r="A31" s="144" t="s">
        <v>34</v>
      </c>
      <c r="B31" s="130" t="s">
        <v>117</v>
      </c>
      <c r="C31" s="135" t="s">
        <v>117</v>
      </c>
      <c r="D31" s="130"/>
      <c r="E31" s="130"/>
      <c r="F31" s="136" t="s">
        <v>127</v>
      </c>
    </row>
    <row r="32" spans="1:6" ht="12.75">
      <c r="A32" s="144" t="s">
        <v>35</v>
      </c>
      <c r="B32" s="130" t="s">
        <v>117</v>
      </c>
      <c r="C32" s="135" t="s">
        <v>117</v>
      </c>
      <c r="D32" s="130"/>
      <c r="E32" s="130"/>
      <c r="F32" s="136" t="s">
        <v>127</v>
      </c>
    </row>
    <row r="33" spans="1:6" ht="25.5">
      <c r="A33" s="144" t="s">
        <v>36</v>
      </c>
      <c r="B33" s="130" t="s">
        <v>117</v>
      </c>
      <c r="C33" s="135" t="s">
        <v>117</v>
      </c>
      <c r="D33" s="130"/>
      <c r="E33" s="130"/>
      <c r="F33" s="136" t="s">
        <v>128</v>
      </c>
    </row>
    <row r="34" spans="1:6" s="147" customFormat="1" ht="63.75">
      <c r="A34" s="144" t="s">
        <v>129</v>
      </c>
      <c r="B34" s="130" t="s">
        <v>117</v>
      </c>
      <c r="C34" s="135" t="s">
        <v>117</v>
      </c>
      <c r="D34" s="130"/>
      <c r="E34" s="130"/>
      <c r="F34" s="136" t="s">
        <v>128</v>
      </c>
    </row>
    <row r="35" spans="1:6" s="129" customFormat="1" ht="25.5">
      <c r="A35" s="144" t="s">
        <v>38</v>
      </c>
      <c r="B35" s="130" t="s">
        <v>117</v>
      </c>
      <c r="C35" s="135" t="s">
        <v>117</v>
      </c>
      <c r="D35" s="130"/>
      <c r="E35" s="130"/>
      <c r="F35" s="136" t="s">
        <v>127</v>
      </c>
    </row>
    <row r="36" spans="1:6" s="129" customFormat="1" ht="48.75" customHeight="1">
      <c r="A36" s="144" t="s">
        <v>130</v>
      </c>
      <c r="B36" s="130"/>
      <c r="C36" s="135"/>
      <c r="D36" s="130"/>
      <c r="E36" s="130"/>
      <c r="F36" s="136" t="s">
        <v>131</v>
      </c>
    </row>
    <row r="37" spans="1:6" s="129" customFormat="1" ht="18.75" customHeight="1">
      <c r="A37" s="144" t="s">
        <v>40</v>
      </c>
      <c r="B37" s="130"/>
      <c r="C37" s="135"/>
      <c r="D37" s="130"/>
      <c r="E37" s="130"/>
      <c r="F37" s="136" t="s">
        <v>127</v>
      </c>
    </row>
    <row r="38" spans="1:6" s="129" customFormat="1" ht="27.75" customHeight="1">
      <c r="A38" s="144" t="s">
        <v>41</v>
      </c>
      <c r="B38" s="130"/>
      <c r="C38" s="135"/>
      <c r="D38" s="130"/>
      <c r="E38" s="130"/>
      <c r="F38" s="136" t="s">
        <v>127</v>
      </c>
    </row>
    <row r="39" spans="1:6" s="129" customFormat="1" ht="25.5">
      <c r="A39" s="144" t="s">
        <v>42</v>
      </c>
      <c r="B39" s="130"/>
      <c r="C39" s="135"/>
      <c r="D39" s="130"/>
      <c r="E39" s="130"/>
      <c r="F39" s="136" t="s">
        <v>127</v>
      </c>
    </row>
    <row r="40" spans="1:6" s="129" customFormat="1" ht="12.75">
      <c r="A40" s="144" t="s">
        <v>43</v>
      </c>
      <c r="B40" s="130"/>
      <c r="C40" s="135"/>
      <c r="D40" s="130"/>
      <c r="E40" s="130"/>
      <c r="F40" s="136" t="s">
        <v>127</v>
      </c>
    </row>
    <row r="41" spans="1:6" s="152" customFormat="1" ht="45" customHeight="1">
      <c r="A41" s="148" t="s">
        <v>132</v>
      </c>
      <c r="B41" s="149"/>
      <c r="C41" s="150"/>
      <c r="D41" s="149"/>
      <c r="E41" s="149"/>
      <c r="F41" s="151" t="s">
        <v>133</v>
      </c>
    </row>
    <row r="42" spans="1:6" ht="30.75" customHeight="1">
      <c r="A42" s="144" t="s">
        <v>45</v>
      </c>
      <c r="B42" s="130"/>
      <c r="C42" s="135"/>
      <c r="D42" s="130"/>
      <c r="E42" s="130"/>
      <c r="F42" s="136" t="s">
        <v>127</v>
      </c>
    </row>
    <row r="43" spans="1:6" ht="42" customHeight="1">
      <c r="A43" s="144" t="s">
        <v>46</v>
      </c>
      <c r="B43" s="143"/>
      <c r="C43" s="143"/>
      <c r="D43" s="143"/>
      <c r="E43" s="153"/>
      <c r="F43" s="136" t="s">
        <v>134</v>
      </c>
    </row>
    <row r="44" spans="1:6" ht="29.25" customHeight="1">
      <c r="A44" s="144" t="s">
        <v>47</v>
      </c>
      <c r="B44" s="143"/>
      <c r="C44" s="143"/>
      <c r="D44" s="143"/>
      <c r="E44" s="153"/>
      <c r="F44" s="136" t="s">
        <v>135</v>
      </c>
    </row>
    <row r="45" spans="1:6" ht="50.25" customHeight="1">
      <c r="A45" s="144" t="s">
        <v>50</v>
      </c>
      <c r="B45" s="143"/>
      <c r="C45" s="143"/>
      <c r="D45" s="143"/>
      <c r="E45" s="153"/>
      <c r="F45" s="136" t="s">
        <v>127</v>
      </c>
    </row>
    <row r="46" spans="1:6" ht="12.75" customHeight="1">
      <c r="A46" s="144" t="s">
        <v>52</v>
      </c>
      <c r="B46" s="143"/>
      <c r="C46" s="143"/>
      <c r="D46" s="143"/>
      <c r="E46" s="153"/>
      <c r="F46" s="136" t="s">
        <v>136</v>
      </c>
    </row>
    <row r="47" spans="1:6" ht="99" customHeight="1">
      <c r="A47" s="144" t="s">
        <v>137</v>
      </c>
      <c r="B47" s="143"/>
      <c r="C47" s="143"/>
      <c r="D47" s="143"/>
      <c r="E47" s="153"/>
      <c r="F47" s="136" t="s">
        <v>127</v>
      </c>
    </row>
    <row r="48" spans="1:6" ht="69" customHeight="1">
      <c r="A48" s="144" t="s">
        <v>138</v>
      </c>
      <c r="B48" s="143"/>
      <c r="C48" s="143"/>
      <c r="D48" s="143"/>
      <c r="E48" s="153"/>
      <c r="F48" s="136" t="s">
        <v>127</v>
      </c>
    </row>
    <row r="49" spans="1:6" s="156" customFormat="1" ht="12.75">
      <c r="A49" s="148" t="s">
        <v>65</v>
      </c>
      <c r="B49" s="154"/>
      <c r="C49" s="154"/>
      <c r="D49" s="154"/>
      <c r="E49" s="155"/>
      <c r="F49" s="151" t="s">
        <v>139</v>
      </c>
    </row>
    <row r="50" spans="1:6" s="156" customFormat="1" ht="12.75">
      <c r="A50" s="148" t="s">
        <v>67</v>
      </c>
      <c r="B50" s="154"/>
      <c r="C50" s="154"/>
      <c r="D50" s="154"/>
      <c r="E50" s="155"/>
      <c r="F50" s="151" t="s">
        <v>139</v>
      </c>
    </row>
    <row r="51" spans="1:6" ht="12.75">
      <c r="A51" s="145" t="s">
        <v>69</v>
      </c>
      <c r="B51" s="143"/>
      <c r="C51" s="143"/>
      <c r="D51" s="143"/>
      <c r="E51" s="153"/>
      <c r="F51" s="146"/>
    </row>
    <row r="52" spans="1:6" s="156" customFormat="1" ht="25.5">
      <c r="A52" s="157" t="s">
        <v>140</v>
      </c>
      <c r="B52" s="154"/>
      <c r="C52" s="154"/>
      <c r="D52" s="154"/>
      <c r="E52" s="155"/>
      <c r="F52" s="151" t="s">
        <v>139</v>
      </c>
    </row>
    <row r="53" spans="1:6" s="156" customFormat="1" ht="25.5">
      <c r="A53" s="157" t="s">
        <v>141</v>
      </c>
      <c r="B53" s="154"/>
      <c r="C53" s="154"/>
      <c r="D53" s="154"/>
      <c r="E53" s="155"/>
      <c r="F53" s="151" t="s">
        <v>139</v>
      </c>
    </row>
    <row r="54" spans="1:6" s="156" customFormat="1" ht="12.75">
      <c r="A54" s="148" t="s">
        <v>72</v>
      </c>
      <c r="B54" s="154"/>
      <c r="C54" s="154"/>
      <c r="D54" s="154"/>
      <c r="E54" s="155"/>
      <c r="F54" s="151" t="s">
        <v>139</v>
      </c>
    </row>
    <row r="55" spans="1:6" s="156" customFormat="1" ht="38.25">
      <c r="A55" s="158" t="s">
        <v>142</v>
      </c>
      <c r="B55" s="154"/>
      <c r="C55" s="154"/>
      <c r="D55" s="154"/>
      <c r="E55" s="155"/>
      <c r="F55" s="151" t="s">
        <v>139</v>
      </c>
    </row>
    <row r="56" spans="1:6" s="156" customFormat="1" ht="51">
      <c r="A56" s="159" t="s">
        <v>143</v>
      </c>
      <c r="B56" s="154"/>
      <c r="C56" s="154"/>
      <c r="D56" s="154"/>
      <c r="E56" s="155"/>
      <c r="F56" s="151" t="s">
        <v>139</v>
      </c>
    </row>
    <row r="57" spans="1:6" ht="25.5">
      <c r="A57" s="160" t="s">
        <v>144</v>
      </c>
      <c r="B57" s="143"/>
      <c r="C57" s="143"/>
      <c r="D57" s="143"/>
      <c r="E57" s="153"/>
      <c r="F57" s="136" t="s">
        <v>145</v>
      </c>
    </row>
    <row r="58" spans="1:6" s="156" customFormat="1" ht="25.5">
      <c r="A58" s="159" t="s">
        <v>146</v>
      </c>
      <c r="B58" s="154"/>
      <c r="C58" s="154"/>
      <c r="D58" s="154"/>
      <c r="E58" s="155"/>
      <c r="F58" s="151" t="s">
        <v>139</v>
      </c>
    </row>
    <row r="59" spans="1:6" ht="12.75">
      <c r="A59" s="161" t="s">
        <v>77</v>
      </c>
      <c r="B59" s="143"/>
      <c r="C59" s="143"/>
      <c r="D59" s="143"/>
      <c r="E59" s="153"/>
      <c r="F59" s="162"/>
    </row>
    <row r="60" spans="1:6" ht="25.5">
      <c r="A60" s="160" t="s">
        <v>147</v>
      </c>
      <c r="B60" s="143"/>
      <c r="C60" s="143"/>
      <c r="D60" s="143"/>
      <c r="E60" s="153"/>
      <c r="F60" s="136" t="s">
        <v>145</v>
      </c>
    </row>
    <row r="61" spans="1:6" ht="25.5">
      <c r="A61" s="160" t="s">
        <v>148</v>
      </c>
      <c r="B61" s="143"/>
      <c r="C61" s="143"/>
      <c r="D61" s="143"/>
      <c r="E61" s="153"/>
      <c r="F61" s="136" t="s">
        <v>145</v>
      </c>
    </row>
    <row r="62" spans="1:6" ht="12.75">
      <c r="A62" s="160" t="s">
        <v>82</v>
      </c>
      <c r="B62" s="143"/>
      <c r="C62" s="143"/>
      <c r="D62" s="143"/>
      <c r="E62" s="153"/>
      <c r="F62" s="136" t="s">
        <v>145</v>
      </c>
    </row>
    <row r="63" spans="1:6" ht="25.5">
      <c r="A63" s="144" t="s">
        <v>83</v>
      </c>
      <c r="B63" s="143"/>
      <c r="C63" s="143"/>
      <c r="D63" s="143"/>
      <c r="E63" s="153"/>
      <c r="F63" s="136" t="s">
        <v>145</v>
      </c>
    </row>
    <row r="64" spans="1:6" ht="25.5">
      <c r="A64" s="144" t="s">
        <v>84</v>
      </c>
      <c r="B64" s="143"/>
      <c r="C64" s="143"/>
      <c r="D64" s="143"/>
      <c r="E64" s="153"/>
      <c r="F64" s="136" t="s">
        <v>145</v>
      </c>
    </row>
    <row r="65" spans="1:6" ht="12.75">
      <c r="A65" s="144" t="s">
        <v>85</v>
      </c>
      <c r="B65" s="143"/>
      <c r="C65" s="143"/>
      <c r="D65" s="143"/>
      <c r="E65" s="153"/>
      <c r="F65" s="136" t="s">
        <v>145</v>
      </c>
    </row>
    <row r="66" spans="1:6" ht="51">
      <c r="A66" s="144" t="s">
        <v>149</v>
      </c>
      <c r="B66" s="143"/>
      <c r="C66" s="143"/>
      <c r="D66" s="143"/>
      <c r="E66" s="153"/>
      <c r="F66" s="136" t="s">
        <v>145</v>
      </c>
    </row>
    <row r="67" spans="1:6" ht="38.25">
      <c r="A67" s="144" t="s">
        <v>150</v>
      </c>
      <c r="B67" s="143"/>
      <c r="C67" s="143"/>
      <c r="D67" s="143"/>
      <c r="E67" s="153"/>
      <c r="F67" s="136" t="s">
        <v>145</v>
      </c>
    </row>
    <row r="68" spans="1:6" ht="12.75">
      <c r="A68" s="144" t="s">
        <v>88</v>
      </c>
      <c r="B68" s="143"/>
      <c r="C68" s="143"/>
      <c r="D68" s="143"/>
      <c r="E68" s="153"/>
      <c r="F68" s="136" t="s">
        <v>145</v>
      </c>
    </row>
    <row r="69" spans="1:6" ht="12.75">
      <c r="A69" s="144" t="s">
        <v>89</v>
      </c>
      <c r="B69" s="143"/>
      <c r="C69" s="143"/>
      <c r="D69" s="143"/>
      <c r="E69" s="153"/>
      <c r="F69" s="136" t="s">
        <v>145</v>
      </c>
    </row>
    <row r="70" spans="1:6" ht="12.75">
      <c r="A70" s="161" t="s">
        <v>90</v>
      </c>
      <c r="B70" s="143"/>
      <c r="C70" s="143"/>
      <c r="D70" s="143"/>
      <c r="E70" s="153"/>
      <c r="F70" s="141"/>
    </row>
    <row r="71" spans="1:6" ht="51">
      <c r="A71" s="163" t="s">
        <v>151</v>
      </c>
      <c r="B71" s="143"/>
      <c r="C71" s="143"/>
      <c r="D71" s="143"/>
      <c r="E71" s="153"/>
      <c r="F71" s="136" t="s">
        <v>127</v>
      </c>
    </row>
    <row r="72" spans="1:6" ht="63.75">
      <c r="A72" s="163" t="s">
        <v>152</v>
      </c>
      <c r="B72" s="143"/>
      <c r="C72" s="143"/>
      <c r="D72" s="143"/>
      <c r="E72" s="153"/>
      <c r="F72" s="136" t="s">
        <v>127</v>
      </c>
    </row>
    <row r="73" spans="1:6" ht="12.75">
      <c r="A73" s="164" t="s">
        <v>93</v>
      </c>
      <c r="B73" s="143"/>
      <c r="C73" s="143"/>
      <c r="D73" s="143"/>
      <c r="E73" s="153"/>
      <c r="F73" s="136" t="s">
        <v>127</v>
      </c>
    </row>
    <row r="74" spans="1:6" ht="20.25" customHeight="1">
      <c r="A74" s="164" t="s">
        <v>94</v>
      </c>
      <c r="B74" s="143"/>
      <c r="C74" s="143"/>
      <c r="D74" s="143"/>
      <c r="E74" s="153"/>
      <c r="F74" s="136" t="s">
        <v>127</v>
      </c>
    </row>
    <row r="75" spans="1:6" ht="12.75">
      <c r="A75" s="161" t="s">
        <v>95</v>
      </c>
      <c r="B75" s="143"/>
      <c r="C75" s="143"/>
      <c r="D75" s="143"/>
      <c r="E75" s="153"/>
      <c r="F75" s="146"/>
    </row>
    <row r="76" spans="1:6" ht="12.75">
      <c r="A76" s="164" t="s">
        <v>153</v>
      </c>
      <c r="B76" s="143"/>
      <c r="C76" s="143"/>
      <c r="D76" s="143"/>
      <c r="E76" s="153"/>
      <c r="F76" s="136" t="s">
        <v>154</v>
      </c>
    </row>
    <row r="77" spans="1:6" ht="69.75" customHeight="1">
      <c r="A77" s="163" t="s">
        <v>155</v>
      </c>
      <c r="B77" s="143"/>
      <c r="C77" s="143"/>
      <c r="D77" s="143"/>
      <c r="E77" s="153"/>
      <c r="F77" s="136" t="s">
        <v>156</v>
      </c>
    </row>
    <row r="78" spans="1:6" ht="76.5">
      <c r="A78" s="165" t="s">
        <v>157</v>
      </c>
      <c r="B78" s="143"/>
      <c r="C78" s="143"/>
      <c r="D78" s="143"/>
      <c r="E78" s="143"/>
      <c r="F78" s="166" t="s">
        <v>158</v>
      </c>
    </row>
    <row r="79" spans="1:6" ht="153">
      <c r="A79" s="167" t="s">
        <v>159</v>
      </c>
      <c r="B79" s="143"/>
      <c r="C79" s="143"/>
      <c r="D79" s="143"/>
      <c r="E79" s="143"/>
      <c r="F79" s="166" t="s">
        <v>160</v>
      </c>
    </row>
    <row r="80" spans="1:6" ht="25.5">
      <c r="A80" s="168" t="s">
        <v>161</v>
      </c>
      <c r="B80" s="143"/>
      <c r="C80" s="143"/>
      <c r="D80" s="143"/>
      <c r="E80" s="143"/>
      <c r="F80" s="169" t="s">
        <v>162</v>
      </c>
    </row>
    <row r="81" spans="1:6" ht="25.5">
      <c r="A81" s="168" t="s">
        <v>163</v>
      </c>
      <c r="B81" s="143"/>
      <c r="C81" s="143"/>
      <c r="D81" s="143"/>
      <c r="E81" s="143"/>
      <c r="F81" s="169" t="s">
        <v>162</v>
      </c>
    </row>
    <row r="82" spans="1:6" ht="25.5">
      <c r="A82" s="168" t="s">
        <v>164</v>
      </c>
      <c r="B82" s="143"/>
      <c r="C82" s="143"/>
      <c r="D82" s="143"/>
      <c r="E82" s="143"/>
      <c r="F82" s="169" t="s">
        <v>162</v>
      </c>
    </row>
    <row r="83" spans="1:6" ht="33" customHeight="1">
      <c r="A83" s="186" t="s">
        <v>165</v>
      </c>
      <c r="B83" s="186"/>
      <c r="C83" s="186"/>
      <c r="D83" s="186"/>
      <c r="E83" s="186"/>
      <c r="F83" s="186"/>
    </row>
    <row r="84" spans="1:6" ht="38.25">
      <c r="A84" s="165" t="s">
        <v>166</v>
      </c>
      <c r="B84" s="143"/>
      <c r="C84" s="143"/>
      <c r="D84" s="143"/>
      <c r="E84" s="143"/>
      <c r="F84" s="136" t="s">
        <v>145</v>
      </c>
    </row>
    <row r="85" spans="1:6" ht="38.25">
      <c r="A85" s="170" t="s">
        <v>167</v>
      </c>
      <c r="B85" s="143"/>
      <c r="C85" s="143"/>
      <c r="D85" s="143"/>
      <c r="E85" s="143"/>
      <c r="F85" s="136" t="s">
        <v>145</v>
      </c>
    </row>
    <row r="86" spans="1:6" ht="39" customHeight="1">
      <c r="A86" s="186" t="s">
        <v>168</v>
      </c>
      <c r="B86" s="186"/>
      <c r="C86" s="186"/>
      <c r="D86" s="186"/>
      <c r="E86" s="186"/>
      <c r="F86" s="186"/>
    </row>
    <row r="87" spans="1:6" ht="38.25">
      <c r="A87" s="171" t="s">
        <v>169</v>
      </c>
      <c r="B87" s="143"/>
      <c r="C87" s="143"/>
      <c r="D87" s="143"/>
      <c r="E87" s="143"/>
      <c r="F87" s="136" t="s">
        <v>170</v>
      </c>
    </row>
    <row r="88" spans="1:6" ht="51">
      <c r="A88" s="171" t="s">
        <v>171</v>
      </c>
      <c r="B88" s="143"/>
      <c r="C88" s="143"/>
      <c r="D88" s="143"/>
      <c r="E88" s="143"/>
      <c r="F88" s="136" t="s">
        <v>172</v>
      </c>
    </row>
    <row r="89" spans="1:6" ht="25.5">
      <c r="A89" s="171" t="s">
        <v>173</v>
      </c>
      <c r="B89" s="143"/>
      <c r="C89" s="143"/>
      <c r="D89" s="143"/>
      <c r="E89" s="143"/>
      <c r="F89" s="136" t="s">
        <v>172</v>
      </c>
    </row>
    <row r="90" spans="1:6" ht="25.5">
      <c r="A90" s="171" t="s">
        <v>174</v>
      </c>
      <c r="B90" s="143"/>
      <c r="C90" s="143"/>
      <c r="D90" s="143"/>
      <c r="E90" s="143"/>
      <c r="F90" s="136" t="s">
        <v>172</v>
      </c>
    </row>
    <row r="91" spans="1:6" ht="12.75">
      <c r="A91" s="171" t="s">
        <v>175</v>
      </c>
      <c r="B91" s="143"/>
      <c r="C91" s="143"/>
      <c r="D91" s="143"/>
      <c r="E91" s="143"/>
      <c r="F91" s="136" t="s">
        <v>139</v>
      </c>
    </row>
    <row r="92" spans="1:6" ht="12.75">
      <c r="A92" s="171" t="s">
        <v>176</v>
      </c>
      <c r="B92" s="143"/>
      <c r="C92" s="143"/>
      <c r="D92" s="143"/>
      <c r="E92" s="143"/>
      <c r="F92" s="136" t="s">
        <v>139</v>
      </c>
    </row>
    <row r="93" spans="1:6" ht="12.75">
      <c r="A93" s="171" t="s">
        <v>177</v>
      </c>
      <c r="B93" s="143"/>
      <c r="C93" s="143"/>
      <c r="D93" s="143"/>
      <c r="E93" s="143"/>
      <c r="F93" s="136" t="s">
        <v>172</v>
      </c>
    </row>
    <row r="94" spans="1:6" ht="12.75">
      <c r="A94" s="171" t="s">
        <v>178</v>
      </c>
      <c r="B94" s="143"/>
      <c r="C94" s="143"/>
      <c r="D94" s="143"/>
      <c r="E94" s="143"/>
      <c r="F94" s="172" t="s">
        <v>127</v>
      </c>
    </row>
    <row r="95" spans="1:6" ht="28.5" customHeight="1">
      <c r="A95" s="186" t="s">
        <v>179</v>
      </c>
      <c r="B95" s="186"/>
      <c r="C95" s="186"/>
      <c r="D95" s="186"/>
      <c r="E95" s="186"/>
      <c r="F95" s="186"/>
    </row>
    <row r="96" spans="1:6" ht="27.75" customHeight="1">
      <c r="A96" s="168" t="s">
        <v>180</v>
      </c>
      <c r="B96" s="143"/>
      <c r="C96" s="143"/>
      <c r="D96" s="143"/>
      <c r="E96" s="143"/>
      <c r="F96" s="169" t="s">
        <v>162</v>
      </c>
    </row>
    <row r="97" spans="1:6" ht="30" customHeight="1">
      <c r="A97" s="170" t="s">
        <v>181</v>
      </c>
      <c r="B97" s="143"/>
      <c r="C97" s="143"/>
      <c r="D97" s="143"/>
      <c r="E97" s="143"/>
      <c r="F97" s="136" t="s">
        <v>182</v>
      </c>
    </row>
    <row r="98" spans="1:6" ht="55.5" customHeight="1">
      <c r="A98" s="170" t="s">
        <v>183</v>
      </c>
      <c r="B98" s="143"/>
      <c r="C98" s="143"/>
      <c r="D98" s="143"/>
      <c r="E98" s="143"/>
      <c r="F98" s="169" t="s">
        <v>184</v>
      </c>
    </row>
    <row r="99" spans="1:6" ht="30" customHeight="1">
      <c r="A99" s="170" t="s">
        <v>185</v>
      </c>
      <c r="B99" s="173"/>
      <c r="C99" s="173"/>
      <c r="D99" s="173"/>
      <c r="E99" s="173"/>
      <c r="F99" s="174" t="s">
        <v>186</v>
      </c>
    </row>
    <row r="100" spans="1:6" ht="12.75">
      <c r="A100" s="170" t="s">
        <v>187</v>
      </c>
      <c r="B100" s="173"/>
      <c r="C100" s="173"/>
      <c r="D100" s="173"/>
      <c r="E100" s="173"/>
      <c r="F100" s="136" t="s">
        <v>188</v>
      </c>
    </row>
    <row r="101" spans="1:6" ht="17.25" customHeight="1">
      <c r="A101" s="153" t="s">
        <v>189</v>
      </c>
      <c r="B101" s="143"/>
      <c r="C101" s="143"/>
      <c r="D101" s="143"/>
      <c r="E101" s="143"/>
      <c r="F101" s="172" t="s">
        <v>190</v>
      </c>
    </row>
    <row r="102" spans="1:6" ht="12.75">
      <c r="A102" s="175" t="s">
        <v>191</v>
      </c>
      <c r="B102" s="143"/>
      <c r="C102" s="143"/>
      <c r="D102" s="143"/>
      <c r="E102" s="143"/>
      <c r="F102" s="172" t="s">
        <v>190</v>
      </c>
    </row>
    <row r="103" spans="1:6" ht="12.75">
      <c r="A103" s="153" t="s">
        <v>192</v>
      </c>
      <c r="B103" s="143"/>
      <c r="C103" s="143"/>
      <c r="D103" s="143"/>
      <c r="E103" s="143"/>
      <c r="F103" s="172" t="s">
        <v>193</v>
      </c>
    </row>
    <row r="104" spans="1:6" ht="25.5">
      <c r="A104" s="176" t="s">
        <v>194</v>
      </c>
      <c r="B104" s="143"/>
      <c r="C104" s="143"/>
      <c r="D104" s="143"/>
      <c r="E104" s="143"/>
      <c r="F104" s="172" t="s">
        <v>195</v>
      </c>
    </row>
    <row r="105" spans="1:6" ht="25.5">
      <c r="A105" s="176" t="s">
        <v>196</v>
      </c>
      <c r="B105" s="143"/>
      <c r="C105" s="143"/>
      <c r="D105" s="143"/>
      <c r="E105" s="143"/>
      <c r="F105" s="172" t="s">
        <v>197</v>
      </c>
    </row>
    <row r="106" spans="1:6" ht="12.75">
      <c r="A106" s="153" t="s">
        <v>198</v>
      </c>
      <c r="B106" s="143"/>
      <c r="C106" s="143"/>
      <c r="D106" s="143"/>
      <c r="E106" s="143"/>
      <c r="F106" s="172" t="s">
        <v>193</v>
      </c>
    </row>
    <row r="107" spans="1:6" ht="12.75">
      <c r="A107" s="153" t="s">
        <v>199</v>
      </c>
      <c r="B107" s="143"/>
      <c r="C107" s="143"/>
      <c r="D107" s="143"/>
      <c r="E107" s="143"/>
      <c r="F107" s="136" t="s">
        <v>200</v>
      </c>
    </row>
    <row r="108" spans="1:6" ht="12.75">
      <c r="A108" s="171" t="s">
        <v>201</v>
      </c>
      <c r="B108" s="143"/>
      <c r="C108" s="143"/>
      <c r="D108" s="143"/>
      <c r="E108" s="143"/>
      <c r="F108" s="172" t="s">
        <v>127</v>
      </c>
    </row>
    <row r="109" spans="1:6" ht="21" customHeight="1">
      <c r="A109" s="187"/>
      <c r="B109" s="187"/>
      <c r="C109" s="187"/>
      <c r="D109" s="187"/>
      <c r="E109" s="187"/>
      <c r="F109" s="187"/>
    </row>
    <row r="110" ht="12.75">
      <c r="A110" s="177"/>
    </row>
    <row r="111" ht="12.75">
      <c r="A111" s="177"/>
    </row>
  </sheetData>
  <sheetProtection selectLockedCells="1" selectUnlockedCells="1"/>
  <mergeCells count="10">
    <mergeCell ref="A83:F83"/>
    <mergeCell ref="A86:F86"/>
    <mergeCell ref="A95:F95"/>
    <mergeCell ref="A109:F109"/>
    <mergeCell ref="A4:F5"/>
    <mergeCell ref="A6:F6"/>
    <mergeCell ref="A7:A8"/>
    <mergeCell ref="B7:D7"/>
    <mergeCell ref="F7:F8"/>
    <mergeCell ref="A10:F10"/>
  </mergeCells>
  <printOptions/>
  <pageMargins left="0.7" right="0.7" top="0.75" bottom="0.75" header="0.5118055555555555" footer="0.5118055555555555"/>
  <pageSetup horizontalDpi="300" verticalDpi="300" orientation="portrait" paperSize="9" scale="80"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dcterms:modified xsi:type="dcterms:W3CDTF">2015-04-27T06:28:01Z</dcterms:modified>
  <cp:category/>
  <cp:version/>
  <cp:contentType/>
  <cp:contentStatus/>
</cp:coreProperties>
</file>