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-15" windowWidth="5790" windowHeight="9165" tabRatio="435"/>
  </bookViews>
  <sheets>
    <sheet name="Anexa nr.1" sheetId="6" r:id="rId1"/>
    <sheet name="Sheet1" sheetId="7" r:id="rId2"/>
  </sheets>
  <definedNames>
    <definedName name="_xlnm.Print_Area" localSheetId="0">'Anexa nr.1'!$A$1:$G$94</definedName>
    <definedName name="_xlnm.Print_Titles" localSheetId="0">'Anexa nr.1'!$7:$9</definedName>
  </definedNames>
  <calcPr calcId="144525" iterate="1"/>
</workbook>
</file>

<file path=xl/calcChain.xml><?xml version="1.0" encoding="utf-8"?>
<calcChain xmlns="http://schemas.openxmlformats.org/spreadsheetml/2006/main">
  <c r="E44" i="6" l="1"/>
  <c r="E71" i="6" l="1"/>
  <c r="E70" i="6"/>
  <c r="E69" i="6"/>
  <c r="E68" i="6"/>
  <c r="E25" i="6" l="1"/>
  <c r="E20" i="6" l="1"/>
  <c r="E17" i="6"/>
  <c r="F75" i="6" l="1"/>
  <c r="F74" i="6"/>
  <c r="F71" i="6"/>
  <c r="F70" i="6"/>
  <c r="F69" i="6"/>
  <c r="F68" i="6"/>
  <c r="F50" i="6"/>
  <c r="F45" i="6"/>
  <c r="F44" i="6" s="1"/>
  <c r="F40" i="6"/>
  <c r="F31" i="6"/>
  <c r="F26" i="6"/>
  <c r="F25" i="6"/>
  <c r="F20" i="6"/>
  <c r="F17" i="6"/>
  <c r="F16" i="6"/>
  <c r="G68" i="6" l="1"/>
  <c r="G40" i="6"/>
  <c r="G20" i="6"/>
  <c r="G17" i="6"/>
  <c r="E26" i="6" l="1"/>
  <c r="E16" i="6" l="1"/>
  <c r="E74" i="6" l="1"/>
  <c r="G75" i="6" l="1"/>
  <c r="G74" i="6"/>
  <c r="G71" i="6"/>
  <c r="G70" i="6"/>
  <c r="G69" i="6"/>
  <c r="G50" i="6"/>
  <c r="G45" i="6"/>
  <c r="G44" i="6"/>
  <c r="G31" i="6"/>
  <c r="G26" i="6"/>
  <c r="G25" i="6"/>
  <c r="G16" i="6"/>
  <c r="E45" i="6" l="1"/>
  <c r="E50" i="6" l="1"/>
  <c r="E31" i="6"/>
  <c r="E75" i="6" l="1"/>
</calcChain>
</file>

<file path=xl/sharedStrings.xml><?xml version="1.0" encoding="utf-8"?>
<sst xmlns="http://schemas.openxmlformats.org/spreadsheetml/2006/main" count="217" uniqueCount="156">
  <si>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</si>
  <si>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</si>
  <si>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</si>
  <si>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</si>
  <si>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</si>
  <si>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</si>
  <si>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</si>
  <si>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</si>
  <si>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</si>
  <si>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</si>
  <si>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</si>
  <si>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</si>
  <si>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</si>
  <si>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</si>
  <si>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</si>
  <si>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</si>
  <si>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</si>
  <si>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</si>
  <si>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</si>
  <si>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</si>
  <si>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</si>
  <si>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</si>
  <si>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</si>
  <si>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</si>
  <si>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</si>
  <si>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</si>
  <si>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</si>
  <si>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</si>
  <si>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</si>
  <si>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</si>
  <si>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</si>
  <si>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</si>
  <si>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</si>
  <si>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</si>
  <si>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</si>
  <si>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</si>
  <si>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</si>
  <si>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</si>
  <si>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</si>
  <si>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</si>
  <si>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</si>
  <si>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</si>
  <si>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</si>
  <si>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</si>
  <si>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</si>
  <si>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</si>
  <si>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</si>
  <si>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</si>
  <si>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</si>
  <si>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</si>
  <si>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</si>
  <si>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</si>
  <si>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</si>
  <si>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</si>
  <si>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</si>
  <si>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</si>
  <si>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</si>
  <si>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</si>
  <si>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</si>
  <si>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</si>
  <si>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</si>
  <si>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</si>
  <si>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</si>
  <si>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</si>
  <si>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</si>
  <si>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</si>
  <si>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</si>
  <si>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</si>
  <si>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</si>
  <si>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</si>
  <si>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>31.12.2015-Ajustat</t>
  </si>
  <si>
    <t>la situatia 30 Iunie a.2016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</si>
  <si>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</si>
  <si>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</si>
  <si>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</si>
  <si>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</si>
  <si>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</si>
  <si>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</si>
  <si>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</si>
  <si>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</si>
  <si>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</si>
  <si>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</si>
  <si>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</si>
  <si>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</si>
  <si>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</si>
  <si>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</si>
  <si>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</si>
  <si>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</si>
  <si>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</si>
  <si>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</si>
  <si>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</si>
  <si>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</si>
  <si>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</si>
  <si>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</si>
  <si>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</si>
  <si>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</si>
  <si>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</si>
  <si>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</si>
  <si>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</si>
  <si>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</si>
  <si>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</si>
  <si>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</si>
  <si>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</si>
  <si>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</si>
  <si>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</si>
  <si>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</si>
  <si>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</si>
  <si>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</si>
  <si>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</si>
  <si>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</si>
  <si>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</si>
  <si>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</si>
  <si>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</si>
  <si>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</si>
  <si>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</si>
  <si>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</si>
  <si>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</si>
  <si>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</si>
  <si>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</si>
  <si>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</si>
  <si>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</si>
  <si>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</si>
  <si>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</si>
  <si>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</si>
  <si>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</si>
  <si>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</si>
  <si>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</si>
  <si>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</si>
  <si>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</si>
  <si>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</si>
  <si>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</si>
  <si>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</si>
  <si>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</si>
  <si>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</si>
  <si>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</si>
  <si>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</si>
  <si>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</si>
  <si>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</si>
  <si>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</si>
  <si>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</si>
  <si>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</si>
  <si>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</si>
  <si>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</si>
  <si>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</si>
  <si>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</si>
  <si>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</si>
  <si>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</si>
  <si>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</si>
  <si>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</si>
  <si>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</si>
  <si>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Principiul I - Lichiditatea curenta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</si>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</sst>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1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9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" fontId="0" fillId="0" borderId="0" xfId="0" applyNumberForma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FF00FF"/>
      <color rgb="FFCC99FF"/>
      <color rgb="FFFF7C80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87</xdr:row>
      <xdr:rowOff>381000</xdr:rowOff>
    </xdr:from>
    <xdr:to>
      <xdr:col>6</xdr:col>
      <xdr:colOff>1576238</xdr:colOff>
      <xdr:row>93</xdr:row>
      <xdr:rowOff>14655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42408231"/>
          <a:ext cx="13094161" cy="2740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abSelected="1" view="pageBreakPreview" topLeftCell="A77" zoomScale="65" zoomScaleNormal="60" zoomScaleSheetLayoutView="65" workbookViewId="0">
      <selection activeCell="G97" sqref="G97"/>
    </sheetView>
  </sheetViews>
  <sheetFormatPr defaultRowHeight="23.25"/>
  <cols>
    <col min="1" max="1" width="9" style="102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24" customWidth="1"/>
    <col min="7" max="7" width="27.5703125" style="124" customWidth="1"/>
    <col min="8" max="8" width="34.42578125" style="9" customWidth="1"/>
    <col min="9" max="16384" width="9.140625" style="9"/>
  </cols>
  <sheetData>
    <row r="1" spans="1:7" ht="41.25" customHeight="1">
      <c r="A1" s="101"/>
      <c r="B1" s="28"/>
      <c r="C1" s="28"/>
      <c r="D1" s="8"/>
      <c r="E1" s="128" t="s">
        <v>64</v>
      </c>
      <c r="F1" s="129"/>
      <c r="G1" s="129"/>
    </row>
    <row r="2" spans="1:7" ht="15.75" customHeight="1">
      <c r="A2" s="101"/>
      <c r="B2" s="28"/>
      <c r="C2" s="28"/>
      <c r="D2" s="8"/>
      <c r="E2" s="6"/>
      <c r="F2" s="6"/>
      <c r="G2" s="96"/>
    </row>
    <row r="3" spans="1:7">
      <c r="C3" s="53" t="s">
        <v>0</v>
      </c>
      <c r="D3" s="54"/>
      <c r="E3" s="70"/>
      <c r="F3" s="70"/>
      <c r="G3" s="97"/>
    </row>
    <row r="4" spans="1:7">
      <c r="C4" s="53" t="s">
        <v>1</v>
      </c>
      <c r="D4" s="55"/>
      <c r="E4" s="71"/>
      <c r="F4" s="71"/>
      <c r="G4" s="98"/>
    </row>
    <row r="5" spans="1:7" ht="20.25">
      <c r="A5" s="103"/>
      <c r="B5" s="56"/>
      <c r="C5" s="56"/>
      <c r="D5" s="56"/>
      <c r="E5" s="5"/>
      <c r="F5" s="5"/>
      <c r="G5" s="5"/>
    </row>
    <row r="6" spans="1:7" ht="30.75" customHeight="1" thickBot="1">
      <c r="A6" s="104"/>
      <c r="B6" s="130" t="s">
        <v>71</v>
      </c>
      <c r="C6" s="130"/>
      <c r="D6" s="130"/>
      <c r="E6" s="130"/>
      <c r="F6" s="130"/>
      <c r="G6" s="130"/>
    </row>
    <row r="7" spans="1:7" ht="20.25">
      <c r="A7" s="125" t="s">
        <v>74</v>
      </c>
      <c r="B7" s="131" t="s">
        <v>2</v>
      </c>
      <c r="C7" s="133" t="s">
        <v>3</v>
      </c>
      <c r="D7" s="135" t="s">
        <v>4</v>
      </c>
      <c r="E7" s="137" t="s">
        <v>5</v>
      </c>
      <c r="F7" s="137"/>
      <c r="G7" s="138"/>
    </row>
    <row r="8" spans="1:7" ht="72.75" customHeight="1">
      <c r="A8" s="126"/>
      <c r="B8" s="132"/>
      <c r="C8" s="134"/>
      <c r="D8" s="136"/>
      <c r="E8" s="22" t="s">
        <v>6</v>
      </c>
      <c r="F8" s="22" t="s">
        <v>69</v>
      </c>
      <c r="G8" s="99" t="s">
        <v>7</v>
      </c>
    </row>
    <row r="9" spans="1:7">
      <c r="A9" s="105"/>
      <c r="B9" s="57"/>
      <c r="C9" s="58"/>
      <c r="D9" s="4"/>
      <c r="E9" s="23">
        <v>42551</v>
      </c>
      <c r="F9" s="23">
        <v>42521</v>
      </c>
      <c r="G9" s="23" t="s">
        <v>70</v>
      </c>
    </row>
    <row r="10" spans="1:7" ht="25.5" customHeight="1">
      <c r="A10" s="106"/>
      <c r="B10" s="30" t="s">
        <v>8</v>
      </c>
      <c r="C10" s="44"/>
      <c r="D10" s="7"/>
      <c r="E10" s="7"/>
      <c r="F10" s="7"/>
      <c r="G10" s="7"/>
    </row>
    <row r="11" spans="1:7" ht="25.5" customHeight="1">
      <c r="A11" s="107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7">
        <v>1.2</v>
      </c>
      <c r="B12" s="31" t="s">
        <v>12</v>
      </c>
      <c r="C12" s="45" t="s">
        <v>10</v>
      </c>
      <c r="D12" s="2" t="s">
        <v>13</v>
      </c>
      <c r="E12" s="19">
        <v>2350.2551079999998</v>
      </c>
      <c r="F12" s="19">
        <v>2417.63807</v>
      </c>
      <c r="G12" s="19">
        <v>2319.103975</v>
      </c>
    </row>
    <row r="13" spans="1:7" ht="25.5" customHeight="1">
      <c r="A13" s="107">
        <v>1.3</v>
      </c>
      <c r="B13" s="31" t="s">
        <v>14</v>
      </c>
      <c r="C13" s="45" t="s">
        <v>10</v>
      </c>
      <c r="D13" s="2"/>
      <c r="E13" s="19">
        <v>2393.5273419999999</v>
      </c>
      <c r="F13" s="19">
        <v>2460.910304</v>
      </c>
      <c r="G13" s="19">
        <v>2362.3762660000002</v>
      </c>
    </row>
    <row r="14" spans="1:7" ht="25.5" customHeight="1">
      <c r="A14" s="107">
        <v>1.4</v>
      </c>
      <c r="B14" s="31" t="s">
        <v>15</v>
      </c>
      <c r="C14" s="45" t="s">
        <v>10</v>
      </c>
      <c r="D14" s="2"/>
      <c r="E14" s="19">
        <v>10331.486573</v>
      </c>
      <c r="F14" s="19">
        <v>10797.710069000001</v>
      </c>
      <c r="G14" s="19">
        <v>10452.90609</v>
      </c>
    </row>
    <row r="15" spans="1:7" ht="25.5" customHeight="1">
      <c r="A15" s="107">
        <v>1.5</v>
      </c>
      <c r="B15" s="31" t="s">
        <v>16</v>
      </c>
      <c r="C15" s="45" t="s">
        <v>17</v>
      </c>
      <c r="D15" s="2" t="s">
        <v>18</v>
      </c>
      <c r="E15" s="72">
        <v>0.23169999999999999</v>
      </c>
      <c r="F15" s="72">
        <v>0.2344</v>
      </c>
      <c r="G15" s="72">
        <v>0.22600000000000001</v>
      </c>
    </row>
    <row r="16" spans="1:7" ht="25.5" customHeight="1">
      <c r="A16" s="107">
        <v>1.6</v>
      </c>
      <c r="B16" s="31" t="s">
        <v>19</v>
      </c>
      <c r="C16" s="45" t="s">
        <v>17</v>
      </c>
      <c r="D16" s="1"/>
      <c r="E16" s="72">
        <f>E12/E14</f>
        <v>0.2274846984888009</v>
      </c>
      <c r="F16" s="72">
        <f>F12/F14</f>
        <v>0.2239028511184967</v>
      </c>
      <c r="G16" s="72">
        <f>G12/G14</f>
        <v>0.22186212666912039</v>
      </c>
    </row>
    <row r="17" spans="1:7" ht="25.5" customHeight="1">
      <c r="A17" s="107">
        <v>1.7</v>
      </c>
      <c r="B17" s="31" t="s">
        <v>20</v>
      </c>
      <c r="C17" s="45" t="s">
        <v>17</v>
      </c>
      <c r="D17" s="1"/>
      <c r="E17" s="72">
        <f>E13/18876.189066</f>
        <v>0.12680140751033522</v>
      </c>
      <c r="F17" s="72">
        <f>F13/18906.948265</f>
        <v>0.13015904362289743</v>
      </c>
      <c r="G17" s="72">
        <f>G13/18230.936232</f>
        <v>0.12958063348679921</v>
      </c>
    </row>
    <row r="18" spans="1:7" ht="46.5">
      <c r="A18" s="108">
        <v>1.8</v>
      </c>
      <c r="B18" s="32" t="s">
        <v>65</v>
      </c>
      <c r="C18" s="45" t="s">
        <v>10</v>
      </c>
      <c r="D18" s="1"/>
      <c r="E18" s="19">
        <v>356.36215900000002</v>
      </c>
      <c r="F18" s="19">
        <v>333.13548400000002</v>
      </c>
      <c r="G18" s="19">
        <v>317.77338200000003</v>
      </c>
    </row>
    <row r="19" spans="1:7" ht="25.5" customHeight="1">
      <c r="A19" s="107">
        <v>1.9</v>
      </c>
      <c r="B19" s="31" t="s">
        <v>66</v>
      </c>
      <c r="C19" s="45" t="s">
        <v>17</v>
      </c>
      <c r="D19" s="4"/>
      <c r="E19" s="20">
        <v>-17.68</v>
      </c>
      <c r="F19" s="20">
        <v>-5.93</v>
      </c>
      <c r="G19" s="20">
        <v>-6.22</v>
      </c>
    </row>
    <row r="20" spans="1:7" ht="25.5" customHeight="1">
      <c r="A20" s="107" t="s">
        <v>75</v>
      </c>
      <c r="B20" s="31" t="s">
        <v>21</v>
      </c>
      <c r="C20" s="45"/>
      <c r="D20" s="4"/>
      <c r="E20" s="19">
        <f>15871.371392/3004.817674</f>
        <v>5.2819748530273056</v>
      </c>
      <c r="F20" s="19">
        <f>15859.561287/3047.386978</f>
        <v>5.204314844650491</v>
      </c>
      <c r="G20" s="19">
        <f>15298.397946/2932.538286</f>
        <v>5.2167768854152312</v>
      </c>
    </row>
    <row r="21" spans="1:7" ht="45" customHeight="1">
      <c r="A21" s="108" t="s">
        <v>76</v>
      </c>
      <c r="B21" s="87" t="s">
        <v>92</v>
      </c>
      <c r="C21" s="45" t="s">
        <v>17</v>
      </c>
      <c r="D21" s="4"/>
      <c r="E21" s="20">
        <v>36.71</v>
      </c>
      <c r="F21" s="20">
        <v>35.68</v>
      </c>
      <c r="G21" s="20">
        <v>33.28</v>
      </c>
    </row>
    <row r="22" spans="1:7" ht="25.5" customHeight="1">
      <c r="A22" s="110"/>
      <c r="B22" s="92" t="s">
        <v>22</v>
      </c>
      <c r="C22" s="93"/>
      <c r="D22" s="94"/>
      <c r="E22" s="94"/>
      <c r="F22" s="94"/>
      <c r="G22" s="100"/>
    </row>
    <row r="23" spans="1:7" ht="57" customHeight="1">
      <c r="A23" s="111" t="s">
        <v>77</v>
      </c>
      <c r="B23" s="90" t="s">
        <v>72</v>
      </c>
      <c r="C23" s="91" t="s">
        <v>10</v>
      </c>
      <c r="D23" s="62"/>
      <c r="E23" s="24">
        <v>2128.4543446799998</v>
      </c>
      <c r="F23" s="24">
        <v>2063.7277570000001</v>
      </c>
      <c r="G23" s="24">
        <v>2261.2112897699999</v>
      </c>
    </row>
    <row r="24" spans="1:7" ht="46.5">
      <c r="A24" s="108" t="s">
        <v>78</v>
      </c>
      <c r="B24" s="32" t="s">
        <v>67</v>
      </c>
      <c r="C24" s="45" t="s">
        <v>10</v>
      </c>
      <c r="D24" s="4"/>
      <c r="E24" s="24">
        <v>2128.4543446799998</v>
      </c>
      <c r="F24" s="20">
        <v>2063.6830300000001</v>
      </c>
      <c r="G24" s="20">
        <v>2261.1674235700002</v>
      </c>
    </row>
    <row r="25" spans="1:7" ht="46.5">
      <c r="A25" s="108" t="s">
        <v>79</v>
      </c>
      <c r="B25" s="32" t="s">
        <v>73</v>
      </c>
      <c r="C25" s="45"/>
      <c r="D25" s="4"/>
      <c r="E25" s="20">
        <f>+E23/E13</f>
        <v>0.8892542430292405</v>
      </c>
      <c r="F25" s="20">
        <f>+F23/F13</f>
        <v>0.8386034036452229</v>
      </c>
      <c r="G25" s="20">
        <f>+G23/G13</f>
        <v>0.95717660319992381</v>
      </c>
    </row>
    <row r="26" spans="1:7" ht="46.5">
      <c r="A26" s="108" t="s">
        <v>80</v>
      </c>
      <c r="B26" s="32" t="s">
        <v>23</v>
      </c>
      <c r="C26" s="45"/>
      <c r="D26" s="4"/>
      <c r="E26" s="20">
        <f>+E24/E13</f>
        <v>0.8892542430292405</v>
      </c>
      <c r="F26" s="20">
        <f>+F24/F13</f>
        <v>0.83858522866341745</v>
      </c>
      <c r="G26" s="20">
        <f>+G24/G13</f>
        <v>0.95715803452370107</v>
      </c>
    </row>
    <row r="27" spans="1:7" ht="25.5" customHeight="1">
      <c r="A27" s="108" t="s">
        <v>81</v>
      </c>
      <c r="B27" s="32" t="s">
        <v>93</v>
      </c>
      <c r="C27" s="45" t="s">
        <v>10</v>
      </c>
      <c r="D27" s="4"/>
      <c r="E27" s="19">
        <v>11237.04</v>
      </c>
      <c r="F27" s="19">
        <v>11256.28</v>
      </c>
      <c r="G27" s="19">
        <v>11225.7</v>
      </c>
    </row>
    <row r="28" spans="1:7" ht="25.5" customHeight="1">
      <c r="A28" s="108" t="s">
        <v>82</v>
      </c>
      <c r="B28" s="32" t="s">
        <v>94</v>
      </c>
      <c r="C28" s="45" t="s">
        <v>10</v>
      </c>
      <c r="D28" s="4"/>
      <c r="E28" s="19">
        <v>1399.05</v>
      </c>
      <c r="F28" s="19">
        <v>1104.3599999999999</v>
      </c>
      <c r="G28" s="19">
        <v>1079.6099999999999</v>
      </c>
    </row>
    <row r="29" spans="1:7" ht="55.5" customHeight="1">
      <c r="A29" s="108" t="s">
        <v>83</v>
      </c>
      <c r="B29" s="32" t="s">
        <v>95</v>
      </c>
      <c r="C29" s="45" t="s">
        <v>17</v>
      </c>
      <c r="D29" s="4"/>
      <c r="E29" s="76">
        <v>58.45</v>
      </c>
      <c r="F29" s="76">
        <v>44.88</v>
      </c>
      <c r="G29" s="76">
        <v>45.7</v>
      </c>
    </row>
    <row r="30" spans="1:7" ht="52.5" customHeight="1">
      <c r="A30" s="108" t="s">
        <v>84</v>
      </c>
      <c r="B30" s="32" t="s">
        <v>96</v>
      </c>
      <c r="C30" s="45" t="s">
        <v>17</v>
      </c>
      <c r="D30" s="4"/>
      <c r="E30" s="19">
        <v>26.83</v>
      </c>
      <c r="F30" s="19">
        <v>17.920000000000002</v>
      </c>
      <c r="G30" s="19">
        <v>18.84</v>
      </c>
    </row>
    <row r="31" spans="1:7" ht="47.25" customHeight="1">
      <c r="A31" s="108" t="s">
        <v>85</v>
      </c>
      <c r="B31" s="32" t="s">
        <v>97</v>
      </c>
      <c r="C31" s="45" t="s">
        <v>17</v>
      </c>
      <c r="D31" s="4"/>
      <c r="E31" s="77">
        <f>+E28*100/E27</f>
        <v>12.450342794899724</v>
      </c>
      <c r="F31" s="77">
        <f>+F28*100/F27</f>
        <v>9.8110565835249286</v>
      </c>
      <c r="G31" s="77">
        <f>+G28*100/G27</f>
        <v>9.6173067158395451</v>
      </c>
    </row>
    <row r="32" spans="1:7">
      <c r="A32" s="108" t="s">
        <v>86</v>
      </c>
      <c r="B32" s="32" t="s">
        <v>68</v>
      </c>
      <c r="C32" s="45" t="s">
        <v>17</v>
      </c>
      <c r="D32" s="4"/>
      <c r="E32" s="19">
        <v>30.07</v>
      </c>
      <c r="F32" s="19">
        <v>18.899999999999999</v>
      </c>
      <c r="G32" s="19">
        <v>19.32</v>
      </c>
    </row>
    <row r="33" spans="1:7" ht="45.75" customHeight="1">
      <c r="A33" s="108" t="s">
        <v>87</v>
      </c>
      <c r="B33" s="32" t="s">
        <v>24</v>
      </c>
      <c r="C33" s="45" t="s">
        <v>10</v>
      </c>
      <c r="D33" s="4"/>
      <c r="E33" s="19">
        <v>1173.98</v>
      </c>
      <c r="F33" s="19">
        <v>1068.08</v>
      </c>
      <c r="G33" s="20">
        <v>1029.1099999999999</v>
      </c>
    </row>
    <row r="34" spans="1:7" ht="95.25" customHeight="1">
      <c r="A34" s="122" t="s">
        <v>88</v>
      </c>
      <c r="B34" s="32" t="s">
        <v>137</v>
      </c>
      <c r="C34" s="45" t="s">
        <v>10</v>
      </c>
      <c r="D34" s="4"/>
      <c r="E34" s="20">
        <v>817.62</v>
      </c>
      <c r="F34" s="20">
        <v>734.95</v>
      </c>
      <c r="G34" s="20">
        <v>711.34</v>
      </c>
    </row>
    <row r="35" spans="1:7" ht="78.75" customHeight="1">
      <c r="A35" s="108" t="s">
        <v>89</v>
      </c>
      <c r="B35" s="32" t="s">
        <v>138</v>
      </c>
      <c r="C35" s="45" t="s">
        <v>17</v>
      </c>
      <c r="D35" s="4"/>
      <c r="E35" s="20">
        <v>9.26</v>
      </c>
      <c r="F35" s="20">
        <v>8.52</v>
      </c>
      <c r="G35" s="20">
        <v>8.23</v>
      </c>
    </row>
    <row r="36" spans="1:7" ht="21.75" customHeight="1">
      <c r="A36" s="108" t="s">
        <v>90</v>
      </c>
      <c r="B36" s="32" t="s">
        <v>139</v>
      </c>
      <c r="C36" s="45" t="s">
        <v>10</v>
      </c>
      <c r="D36" s="4"/>
      <c r="E36" s="19">
        <v>1031</v>
      </c>
      <c r="F36" s="19">
        <v>972.5</v>
      </c>
      <c r="G36" s="19">
        <v>582.19000000000005</v>
      </c>
    </row>
    <row r="37" spans="1:7" ht="49.5">
      <c r="A37" s="108" t="s">
        <v>91</v>
      </c>
      <c r="B37" s="32" t="s">
        <v>140</v>
      </c>
      <c r="C37" s="45" t="s">
        <v>17</v>
      </c>
      <c r="D37" s="4"/>
      <c r="E37" s="73">
        <v>87.98</v>
      </c>
      <c r="F37" s="73">
        <v>88.38</v>
      </c>
      <c r="G37" s="73">
        <v>89.25</v>
      </c>
    </row>
    <row r="38" spans="1:7" ht="64.5" customHeight="1">
      <c r="A38" s="108" t="s">
        <v>98</v>
      </c>
      <c r="B38" s="32" t="s">
        <v>141</v>
      </c>
      <c r="C38" s="45" t="s">
        <v>17</v>
      </c>
      <c r="D38" s="4"/>
      <c r="E38" s="20">
        <v>42.49</v>
      </c>
      <c r="F38" s="20">
        <v>43.27</v>
      </c>
      <c r="G38" s="20">
        <v>42.32</v>
      </c>
    </row>
    <row r="39" spans="1:7" ht="50.25" customHeight="1">
      <c r="A39" s="123" t="s">
        <v>99</v>
      </c>
      <c r="B39" s="87" t="s">
        <v>100</v>
      </c>
      <c r="C39" s="45" t="s">
        <v>17</v>
      </c>
      <c r="D39" s="4"/>
      <c r="E39" s="20">
        <v>2.1</v>
      </c>
      <c r="F39" s="20">
        <v>2.11</v>
      </c>
      <c r="G39" s="20">
        <v>2.09</v>
      </c>
    </row>
    <row r="40" spans="1:7" ht="57" customHeight="1">
      <c r="A40" s="108" t="s">
        <v>101</v>
      </c>
      <c r="B40" s="33" t="s">
        <v>25</v>
      </c>
      <c r="C40" s="46"/>
      <c r="D40" s="4"/>
      <c r="E40" s="73">
        <v>6.28</v>
      </c>
      <c r="F40" s="73">
        <f>18906.948265/3047.386978</f>
        <v>6.204314844650491</v>
      </c>
      <c r="G40" s="73">
        <f>18230.936232/2932.538286</f>
        <v>6.2167768854152312</v>
      </c>
    </row>
    <row r="41" spans="1:7">
      <c r="A41" s="108" t="s">
        <v>102</v>
      </c>
      <c r="B41" s="33" t="s">
        <v>26</v>
      </c>
      <c r="C41" s="46" t="s">
        <v>27</v>
      </c>
      <c r="D41" s="4" t="s">
        <v>49</v>
      </c>
      <c r="E41" s="20">
        <v>0.35</v>
      </c>
      <c r="F41" s="20">
        <v>0.35</v>
      </c>
      <c r="G41" s="20">
        <v>0.21</v>
      </c>
    </row>
    <row r="42" spans="1:7" ht="123" customHeight="1" thickBot="1">
      <c r="A42" s="108" t="s">
        <v>103</v>
      </c>
      <c r="B42" s="34" t="s">
        <v>142</v>
      </c>
      <c r="C42" s="47" t="s">
        <v>17</v>
      </c>
      <c r="D42" s="25" t="s">
        <v>28</v>
      </c>
      <c r="E42" s="78">
        <v>20.260000000000002</v>
      </c>
      <c r="F42" s="78">
        <v>20.88</v>
      </c>
      <c r="G42" s="78">
        <v>18.989999999999998</v>
      </c>
    </row>
    <row r="43" spans="1:7" ht="46.5">
      <c r="A43" s="108" t="s">
        <v>104</v>
      </c>
      <c r="B43" s="35" t="s">
        <v>143</v>
      </c>
      <c r="C43" s="48" t="s">
        <v>17</v>
      </c>
      <c r="D43" s="26" t="s">
        <v>29</v>
      </c>
      <c r="E43" s="20">
        <v>16.38</v>
      </c>
      <c r="F43" s="20">
        <v>15.89</v>
      </c>
      <c r="G43" s="20">
        <v>15.76</v>
      </c>
    </row>
    <row r="44" spans="1:7" ht="46.5">
      <c r="A44" s="108" t="s">
        <v>105</v>
      </c>
      <c r="B44" s="32" t="s">
        <v>63</v>
      </c>
      <c r="C44" s="45"/>
      <c r="D44" s="2"/>
      <c r="E44" s="20">
        <f>E45/14598.418271</f>
        <v>0.76974366615611811</v>
      </c>
      <c r="F44" s="20">
        <f>F45/14572.369643</f>
        <v>0.77243991716934512</v>
      </c>
      <c r="G44" s="20">
        <f>G45/14022.841854</f>
        <v>0.80052960140871032</v>
      </c>
    </row>
    <row r="45" spans="1:7" ht="51" customHeight="1">
      <c r="A45" s="108" t="s">
        <v>106</v>
      </c>
      <c r="B45" s="32" t="s">
        <v>51</v>
      </c>
      <c r="C45" s="45" t="s">
        <v>10</v>
      </c>
      <c r="D45" s="10"/>
      <c r="E45" s="59">
        <f>E46+E47+E48+E49</f>
        <v>11237.039999999999</v>
      </c>
      <c r="F45" s="59">
        <f>F46+F47+F48+F49</f>
        <v>11256.279999999999</v>
      </c>
      <c r="G45" s="59">
        <f>G46+G47+G48+G49</f>
        <v>11225.7</v>
      </c>
    </row>
    <row r="46" spans="1:7" ht="72.75" customHeight="1">
      <c r="A46" s="108"/>
      <c r="B46" s="36" t="s">
        <v>110</v>
      </c>
      <c r="C46" s="45" t="s">
        <v>10</v>
      </c>
      <c r="D46" s="10"/>
      <c r="E46" s="19">
        <v>8864.66</v>
      </c>
      <c r="F46" s="19">
        <v>8911.08</v>
      </c>
      <c r="G46" s="19">
        <v>8834.17</v>
      </c>
    </row>
    <row r="47" spans="1:7" ht="77.25" customHeight="1">
      <c r="A47" s="108"/>
      <c r="B47" s="36" t="s">
        <v>111</v>
      </c>
      <c r="C47" s="45" t="s">
        <v>10</v>
      </c>
      <c r="D47" s="10"/>
      <c r="E47" s="19">
        <v>235.98</v>
      </c>
      <c r="F47" s="19">
        <v>237.84</v>
      </c>
      <c r="G47" s="19">
        <v>234.75</v>
      </c>
    </row>
    <row r="48" spans="1:7">
      <c r="A48" s="108"/>
      <c r="B48" s="36" t="s">
        <v>52</v>
      </c>
      <c r="C48" s="45" t="s">
        <v>10</v>
      </c>
      <c r="D48" s="10"/>
      <c r="E48" s="19">
        <v>2136.37</v>
      </c>
      <c r="F48" s="19">
        <v>2107.13</v>
      </c>
      <c r="G48" s="19">
        <v>2156.7600000000002</v>
      </c>
    </row>
    <row r="49" spans="1:7">
      <c r="A49" s="108"/>
      <c r="B49" s="36" t="s">
        <v>53</v>
      </c>
      <c r="C49" s="45" t="s">
        <v>10</v>
      </c>
      <c r="D49" s="10"/>
      <c r="E49" s="19">
        <v>0.03</v>
      </c>
      <c r="F49" s="19">
        <v>0.23</v>
      </c>
      <c r="G49" s="19">
        <v>0.02</v>
      </c>
    </row>
    <row r="50" spans="1:7" ht="46.5">
      <c r="A50" s="108" t="s">
        <v>107</v>
      </c>
      <c r="B50" s="32" t="s">
        <v>54</v>
      </c>
      <c r="C50" s="45" t="s">
        <v>10</v>
      </c>
      <c r="D50" s="4"/>
      <c r="E50" s="19">
        <f>E51+E52+E53+E54</f>
        <v>11237.04</v>
      </c>
      <c r="F50" s="19">
        <f>F51+F52+F53+F54</f>
        <v>11256.279999999999</v>
      </c>
      <c r="G50" s="19">
        <f>G51+G52+G53+G54</f>
        <v>11225.7</v>
      </c>
    </row>
    <row r="51" spans="1:7">
      <c r="A51" s="108"/>
      <c r="B51" s="36" t="s">
        <v>55</v>
      </c>
      <c r="C51" s="45" t="s">
        <v>10</v>
      </c>
      <c r="D51" s="4"/>
      <c r="E51" s="19">
        <v>6462.53</v>
      </c>
      <c r="F51" s="19">
        <v>6386.08</v>
      </c>
      <c r="G51" s="19">
        <v>6475.03</v>
      </c>
    </row>
    <row r="52" spans="1:7">
      <c r="A52" s="108"/>
      <c r="B52" s="36" t="s">
        <v>56</v>
      </c>
      <c r="C52" s="45" t="s">
        <v>10</v>
      </c>
      <c r="D52" s="4"/>
      <c r="E52" s="19">
        <v>1460.01</v>
      </c>
      <c r="F52" s="19">
        <v>1732.33</v>
      </c>
      <c r="G52" s="19">
        <v>1905.57</v>
      </c>
    </row>
    <row r="53" spans="1:7">
      <c r="A53" s="108"/>
      <c r="B53" s="36" t="s">
        <v>57</v>
      </c>
      <c r="C53" s="45" t="s">
        <v>10</v>
      </c>
      <c r="D53" s="4"/>
      <c r="E53" s="19">
        <v>3314.5</v>
      </c>
      <c r="F53" s="19">
        <v>3137.87</v>
      </c>
      <c r="G53" s="19">
        <v>2845.1</v>
      </c>
    </row>
    <row r="54" spans="1:7">
      <c r="A54" s="108"/>
      <c r="B54" s="36" t="s">
        <v>58</v>
      </c>
      <c r="C54" s="45" t="s">
        <v>10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8" t="s">
        <v>108</v>
      </c>
      <c r="B55" s="32" t="s">
        <v>30</v>
      </c>
      <c r="C55" s="45" t="s">
        <v>17</v>
      </c>
      <c r="D55" s="2" t="s">
        <v>31</v>
      </c>
      <c r="E55" s="24">
        <v>17.18</v>
      </c>
      <c r="F55" s="24">
        <v>16.989999999999998</v>
      </c>
      <c r="G55" s="24">
        <v>17.649999999999999</v>
      </c>
    </row>
    <row r="56" spans="1:7" ht="22.5" customHeight="1">
      <c r="A56" s="108" t="s">
        <v>109</v>
      </c>
      <c r="B56" s="32" t="s">
        <v>32</v>
      </c>
      <c r="C56" s="49" t="s">
        <v>17</v>
      </c>
      <c r="D56" s="3" t="s">
        <v>33</v>
      </c>
      <c r="E56" s="24">
        <v>26.47</v>
      </c>
      <c r="F56" s="24">
        <v>26.02</v>
      </c>
      <c r="G56" s="24">
        <v>27.06</v>
      </c>
    </row>
    <row r="57" spans="1:7" ht="27" customHeight="1">
      <c r="A57" s="112"/>
      <c r="B57" s="60" t="s">
        <v>34</v>
      </c>
      <c r="C57" s="61"/>
      <c r="D57" s="74"/>
      <c r="E57" s="74"/>
      <c r="F57" s="74"/>
      <c r="G57" s="74"/>
    </row>
    <row r="58" spans="1:7" ht="22.5" customHeight="1">
      <c r="A58" s="113" t="s">
        <v>112</v>
      </c>
      <c r="B58" s="37" t="s">
        <v>135</v>
      </c>
      <c r="C58" s="49" t="s">
        <v>17</v>
      </c>
      <c r="D58" s="62"/>
      <c r="E58" s="24">
        <v>2.4500000000000002</v>
      </c>
      <c r="F58" s="24">
        <v>3.47</v>
      </c>
      <c r="G58" s="24">
        <v>2.08</v>
      </c>
    </row>
    <row r="59" spans="1:7" ht="22.5" customHeight="1">
      <c r="A59" s="113" t="s">
        <v>113</v>
      </c>
      <c r="B59" s="37" t="s">
        <v>144</v>
      </c>
      <c r="C59" s="49" t="s">
        <v>17</v>
      </c>
      <c r="D59" s="62"/>
      <c r="E59" s="24">
        <v>15.58</v>
      </c>
      <c r="F59" s="24">
        <v>21.95</v>
      </c>
      <c r="G59" s="24">
        <v>13.49</v>
      </c>
    </row>
    <row r="60" spans="1:7" ht="22.5" customHeight="1">
      <c r="A60" s="113" t="s">
        <v>114</v>
      </c>
      <c r="B60" s="33" t="s">
        <v>35</v>
      </c>
      <c r="C60" s="49" t="s">
        <v>17</v>
      </c>
      <c r="D60" s="62"/>
      <c r="E60" s="24">
        <v>37.15</v>
      </c>
      <c r="F60" s="24">
        <v>37.72</v>
      </c>
      <c r="G60" s="24">
        <v>39.119999999999997</v>
      </c>
    </row>
    <row r="61" spans="1:7" ht="22.5" customHeight="1">
      <c r="A61" s="113" t="s">
        <v>115</v>
      </c>
      <c r="B61" s="38" t="s">
        <v>145</v>
      </c>
      <c r="C61" s="49" t="s">
        <v>17</v>
      </c>
      <c r="D61" s="62"/>
      <c r="E61" s="24">
        <v>40.119999999999997</v>
      </c>
      <c r="F61" s="24">
        <v>31.78</v>
      </c>
      <c r="G61" s="24">
        <v>49.34</v>
      </c>
    </row>
    <row r="62" spans="1:7" ht="45.75" customHeight="1">
      <c r="A62" s="113" t="s">
        <v>116</v>
      </c>
      <c r="B62" s="39" t="s">
        <v>146</v>
      </c>
      <c r="C62" s="49" t="s">
        <v>17</v>
      </c>
      <c r="D62" s="62"/>
      <c r="E62" s="24">
        <v>9.8800000000000008</v>
      </c>
      <c r="F62" s="24">
        <v>10.01</v>
      </c>
      <c r="G62" s="24">
        <v>9</v>
      </c>
    </row>
    <row r="63" spans="1:7" ht="22.5" customHeight="1">
      <c r="A63" s="113" t="s">
        <v>117</v>
      </c>
      <c r="B63" s="39" t="s">
        <v>147</v>
      </c>
      <c r="C63" s="49" t="s">
        <v>17</v>
      </c>
      <c r="D63" s="62"/>
      <c r="E63" s="24">
        <v>4.84</v>
      </c>
      <c r="F63" s="24">
        <v>4.95</v>
      </c>
      <c r="G63" s="24">
        <v>4.93</v>
      </c>
    </row>
    <row r="64" spans="1:7" ht="22.5" customHeight="1">
      <c r="A64" s="113" t="s">
        <v>118</v>
      </c>
      <c r="B64" s="80" t="s">
        <v>148</v>
      </c>
      <c r="C64" s="45" t="s">
        <v>17</v>
      </c>
      <c r="D64" s="4"/>
      <c r="E64" s="20">
        <v>152.66</v>
      </c>
      <c r="F64" s="20">
        <v>193.42</v>
      </c>
      <c r="G64" s="24">
        <v>137.26</v>
      </c>
    </row>
    <row r="65" spans="1:7" ht="22.5" customHeight="1">
      <c r="A65" s="114"/>
      <c r="B65" s="63" t="s">
        <v>36</v>
      </c>
      <c r="C65" s="64"/>
      <c r="D65" s="65"/>
      <c r="E65" s="65"/>
      <c r="F65" s="65"/>
      <c r="G65" s="65"/>
    </row>
    <row r="66" spans="1:7" ht="28.5" customHeight="1">
      <c r="A66" s="109" t="s">
        <v>119</v>
      </c>
      <c r="B66" s="80" t="s">
        <v>149</v>
      </c>
      <c r="C66" s="45" t="s">
        <v>17</v>
      </c>
      <c r="D66" s="2" t="s">
        <v>37</v>
      </c>
      <c r="E66" s="20">
        <v>0.68</v>
      </c>
      <c r="F66" s="20">
        <v>0.66</v>
      </c>
      <c r="G66" s="20">
        <v>0.68</v>
      </c>
    </row>
    <row r="67" spans="1:7" ht="27" customHeight="1">
      <c r="A67" s="109" t="s">
        <v>120</v>
      </c>
      <c r="B67" s="39" t="s">
        <v>150</v>
      </c>
      <c r="C67" s="45" t="s">
        <v>17</v>
      </c>
      <c r="D67" s="2" t="s">
        <v>38</v>
      </c>
      <c r="E67" s="20">
        <v>40.28</v>
      </c>
      <c r="F67" s="20">
        <v>39.86</v>
      </c>
      <c r="G67" s="24">
        <v>38.28</v>
      </c>
    </row>
    <row r="68" spans="1:7" ht="53.25" customHeight="1">
      <c r="A68" s="109" t="s">
        <v>121</v>
      </c>
      <c r="B68" s="39" t="s">
        <v>39</v>
      </c>
      <c r="C68" s="45" t="s">
        <v>17</v>
      </c>
      <c r="D68" s="4"/>
      <c r="E68" s="20">
        <f>7602.49284*100/11093.40768</f>
        <v>68.53162760534191</v>
      </c>
      <c r="F68" s="20">
        <f>7536.765398*100/10900.905371</f>
        <v>69.138893894540885</v>
      </c>
      <c r="G68" s="24">
        <f>6979.030887*100/10562.926868</f>
        <v>66.070995039667636</v>
      </c>
    </row>
    <row r="69" spans="1:7" ht="46.5">
      <c r="A69" s="109" t="s">
        <v>122</v>
      </c>
      <c r="B69" s="33" t="s">
        <v>40</v>
      </c>
      <c r="C69" s="45" t="s">
        <v>17</v>
      </c>
      <c r="D69" s="11"/>
      <c r="E69" s="20">
        <f>(11093.40768*100/14598.418271)</f>
        <v>75.990477009671906</v>
      </c>
      <c r="F69" s="20">
        <f>(10900.905371*100/14572.369643)</f>
        <v>74.805303722420817</v>
      </c>
      <c r="G69" s="24">
        <f>(10562.926868*100/14022.841854)</f>
        <v>75.326577722096587</v>
      </c>
    </row>
    <row r="70" spans="1:7" ht="75.75" customHeight="1">
      <c r="A70" s="109" t="s">
        <v>123</v>
      </c>
      <c r="B70" s="33" t="s">
        <v>41</v>
      </c>
      <c r="C70" s="45" t="s">
        <v>17</v>
      </c>
      <c r="D70" s="12"/>
      <c r="E70" s="20">
        <f>3496.096054*100/14598.418271</f>
        <v>23.948457902080069</v>
      </c>
      <c r="F70" s="20">
        <f>3663.090447*100/14572.369643</f>
        <v>25.137232562307439</v>
      </c>
      <c r="G70" s="24">
        <f>3451.11157*100/14022.841854</f>
        <v>24.610643163001757</v>
      </c>
    </row>
    <row r="71" spans="1:7" ht="46.5">
      <c r="A71" s="109" t="s">
        <v>124</v>
      </c>
      <c r="B71" s="33" t="s">
        <v>42</v>
      </c>
      <c r="C71" s="45" t="s">
        <v>17</v>
      </c>
      <c r="D71" s="13"/>
      <c r="E71" s="20">
        <f>7234.086*100/14598.419</f>
        <v>49.55390032304183</v>
      </c>
      <c r="F71" s="20">
        <f>7317.888*100/14572.37</f>
        <v>50.217555552048154</v>
      </c>
      <c r="G71" s="24">
        <f>7478.157*100/14022.841854</f>
        <v>53.328398607496702</v>
      </c>
    </row>
    <row r="72" spans="1:7" ht="51" customHeight="1">
      <c r="A72" s="109" t="s">
        <v>125</v>
      </c>
      <c r="B72" s="33" t="s">
        <v>151</v>
      </c>
      <c r="C72" s="45" t="s">
        <v>10</v>
      </c>
      <c r="D72" s="13"/>
      <c r="E72" s="24">
        <v>8.914536</v>
      </c>
      <c r="F72" s="24">
        <v>8.3738250000000001</v>
      </c>
      <c r="G72" s="24">
        <v>8.8034156100000001</v>
      </c>
    </row>
    <row r="73" spans="1:7" ht="48" customHeight="1">
      <c r="A73" s="109" t="s">
        <v>126</v>
      </c>
      <c r="B73" s="33" t="s">
        <v>152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9" t="s">
        <v>127</v>
      </c>
      <c r="B74" s="81" t="s">
        <v>136</v>
      </c>
      <c r="C74" s="82"/>
      <c r="D74" s="83"/>
      <c r="E74" s="84">
        <f>+E72/E13</f>
        <v>3.7244345796990691E-3</v>
      </c>
      <c r="F74" s="84">
        <f>+F72/F13</f>
        <v>3.4027347467272826E-3</v>
      </c>
      <c r="G74" s="84">
        <f>+G72/G13</f>
        <v>3.7265086585491457E-3</v>
      </c>
    </row>
    <row r="75" spans="1:7" ht="51.75" customHeight="1">
      <c r="A75" s="109" t="s">
        <v>128</v>
      </c>
      <c r="B75" s="87" t="s">
        <v>43</v>
      </c>
      <c r="C75" s="88"/>
      <c r="D75" s="89"/>
      <c r="E75" s="20">
        <f>E73/E13</f>
        <v>0</v>
      </c>
      <c r="F75" s="20">
        <f>F73/F13</f>
        <v>0</v>
      </c>
      <c r="G75" s="20">
        <f>G73/G13</f>
        <v>0</v>
      </c>
    </row>
    <row r="76" spans="1:7" ht="20.25" customHeight="1">
      <c r="A76" s="115"/>
      <c r="B76" s="85" t="s">
        <v>44</v>
      </c>
      <c r="C76" s="86"/>
      <c r="D76" s="24"/>
      <c r="E76" s="24"/>
      <c r="F76" s="24"/>
      <c r="G76" s="24"/>
    </row>
    <row r="77" spans="1:7" ht="50.25" customHeight="1">
      <c r="A77" s="116" t="s">
        <v>129</v>
      </c>
      <c r="B77" s="40" t="s">
        <v>153</v>
      </c>
      <c r="C77" s="45" t="s">
        <v>17</v>
      </c>
      <c r="D77" s="15"/>
      <c r="E77" s="24">
        <v>41.48</v>
      </c>
      <c r="F77" s="24">
        <v>41.51</v>
      </c>
      <c r="G77" s="24">
        <v>44.2</v>
      </c>
    </row>
    <row r="78" spans="1:7" ht="77.25" customHeight="1">
      <c r="A78" s="116" t="s">
        <v>130</v>
      </c>
      <c r="B78" s="40" t="s">
        <v>154</v>
      </c>
      <c r="C78" s="45" t="s">
        <v>17</v>
      </c>
      <c r="D78" s="15"/>
      <c r="E78" s="24">
        <v>40.92</v>
      </c>
      <c r="F78" s="24">
        <v>41.38</v>
      </c>
      <c r="G78" s="24">
        <v>43.93</v>
      </c>
    </row>
    <row r="79" spans="1:7" ht="51.75" customHeight="1">
      <c r="A79" s="116" t="s">
        <v>131</v>
      </c>
      <c r="B79" s="40" t="s">
        <v>45</v>
      </c>
      <c r="C79" s="45" t="s">
        <v>17</v>
      </c>
      <c r="D79" s="15"/>
      <c r="E79" s="24">
        <v>48.67</v>
      </c>
      <c r="F79" s="24">
        <v>49.33</v>
      </c>
      <c r="G79" s="24">
        <v>52.35</v>
      </c>
    </row>
    <row r="80" spans="1:7">
      <c r="A80" s="116" t="s">
        <v>132</v>
      </c>
      <c r="B80" s="41" t="s">
        <v>46</v>
      </c>
      <c r="C80" s="45" t="s">
        <v>17</v>
      </c>
      <c r="D80" s="15"/>
      <c r="E80" s="24">
        <v>41.45</v>
      </c>
      <c r="F80" s="24">
        <v>41.48</v>
      </c>
      <c r="G80" s="24">
        <v>44.14</v>
      </c>
    </row>
    <row r="81" spans="1:40">
      <c r="A81" s="118"/>
      <c r="B81" s="66" t="s">
        <v>47</v>
      </c>
      <c r="C81" s="67"/>
      <c r="D81" s="21"/>
      <c r="E81" s="21"/>
      <c r="F81" s="21"/>
      <c r="G81" s="21"/>
    </row>
    <row r="82" spans="1:40" ht="26.25">
      <c r="A82" s="117" t="s">
        <v>133</v>
      </c>
      <c r="B82" s="41" t="s">
        <v>155</v>
      </c>
      <c r="C82" s="51" t="s">
        <v>48</v>
      </c>
      <c r="D82" s="15"/>
      <c r="E82" s="75">
        <v>1797</v>
      </c>
      <c r="F82" s="75">
        <v>1786</v>
      </c>
      <c r="G82" s="75">
        <v>1730</v>
      </c>
    </row>
    <row r="83" spans="1:40">
      <c r="A83" s="117" t="s">
        <v>134</v>
      </c>
      <c r="B83" s="41" t="s">
        <v>50</v>
      </c>
      <c r="C83" s="51" t="s">
        <v>48</v>
      </c>
      <c r="D83" s="15"/>
      <c r="E83" s="68">
        <v>178</v>
      </c>
      <c r="F83" s="68">
        <v>178</v>
      </c>
      <c r="G83" s="68">
        <v>181</v>
      </c>
    </row>
    <row r="84" spans="1:40">
      <c r="A84" s="119"/>
      <c r="B84" s="42" t="s">
        <v>59</v>
      </c>
      <c r="C84" s="51" t="s">
        <v>48</v>
      </c>
      <c r="D84" s="15"/>
      <c r="E84" s="75">
        <v>66</v>
      </c>
      <c r="F84" s="75">
        <v>66</v>
      </c>
      <c r="G84" s="75">
        <v>66</v>
      </c>
    </row>
    <row r="85" spans="1:40">
      <c r="A85" s="119"/>
      <c r="B85" s="42" t="s">
        <v>60</v>
      </c>
      <c r="C85" s="51" t="s">
        <v>48</v>
      </c>
      <c r="D85" s="15"/>
      <c r="E85" s="75">
        <v>0</v>
      </c>
      <c r="F85" s="75">
        <v>0</v>
      </c>
      <c r="G85" s="75">
        <v>0</v>
      </c>
    </row>
    <row r="86" spans="1:40">
      <c r="A86" s="119"/>
      <c r="B86" s="42" t="s">
        <v>61</v>
      </c>
      <c r="C86" s="51" t="s">
        <v>48</v>
      </c>
      <c r="D86" s="15"/>
      <c r="E86" s="75">
        <v>112</v>
      </c>
      <c r="F86" s="75">
        <v>112</v>
      </c>
      <c r="G86" s="75">
        <v>115</v>
      </c>
    </row>
    <row r="87" spans="1:40" ht="24" thickBot="1">
      <c r="A87" s="120"/>
      <c r="B87" s="43" t="s">
        <v>62</v>
      </c>
      <c r="C87" s="50" t="s">
        <v>48</v>
      </c>
      <c r="D87" s="27"/>
      <c r="E87" s="79">
        <v>0</v>
      </c>
      <c r="F87" s="79">
        <v>0</v>
      </c>
      <c r="G87" s="79">
        <v>0</v>
      </c>
    </row>
    <row r="88" spans="1:40" ht="52.5" customHeight="1">
      <c r="A88" s="104"/>
      <c r="B88" s="127"/>
      <c r="C88" s="127"/>
      <c r="D88" s="127"/>
      <c r="E88" s="127"/>
      <c r="F88" s="127"/>
      <c r="G88" s="127"/>
    </row>
    <row r="89" spans="1:40" ht="29.25" customHeight="1">
      <c r="A89" s="121"/>
      <c r="B89" s="52"/>
      <c r="D89" s="52"/>
      <c r="E89" s="5"/>
      <c r="F89" s="5"/>
    </row>
    <row r="90" spans="1:40" ht="69" customHeight="1">
      <c r="A90" s="121"/>
      <c r="B90" s="52"/>
      <c r="C90" s="52"/>
      <c r="D90" s="52"/>
    </row>
    <row r="91" spans="1:40" s="17" customFormat="1" ht="10.5" customHeight="1">
      <c r="A91" s="121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21"/>
      <c r="B92" s="52"/>
      <c r="C92" s="52"/>
      <c r="D92" s="8"/>
      <c r="E92" s="5"/>
      <c r="F92" s="5"/>
      <c r="G92" s="5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21"/>
      <c r="B94" s="52"/>
      <c r="C94" s="52"/>
      <c r="D94" s="8"/>
    </row>
    <row r="95" spans="1:40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workbookViewId="0">
      <selection activeCell="C1" sqref="C1:D6"/>
    </sheetView>
  </sheetViews>
  <sheetFormatPr defaultRowHeight="12.75"/>
  <cols>
    <col min="3" max="4" width="16.42578125" style="95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2016-07-15T14:12:43Z</cp:lastPrinted>
  <dcterms:created xsi:type="dcterms:W3CDTF">2014-09-30T12:25:55Z</dcterms:created>
  <dcterms:modified xsi:type="dcterms:W3CDTF">2016-09-01T13:27:12Z</dcterms:modified>
</cp:coreProperties>
</file>