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7025" windowHeight="9090" activeTab="0"/>
  </bookViews>
  <sheets>
    <sheet name="raportRotungit" sheetId="1" r:id="rId1"/>
  </sheets>
  <definedNames>
    <definedName name="_xlnm.Print_Area" localSheetId="0">'raportRotungit'!$B$1:$M$64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<sst xmlns="http://schemas.openxmlformats.org/spreadsheetml/2006/main" count="90" uniqueCount="74">
  <si>
    <t>L</t>
  </si>
  <si>
    <t>BC "Moldova-Agroindbank" S.A.</t>
  </si>
  <si>
    <t>AGRNMD2X</t>
  </si>
  <si>
    <t>RAPORT</t>
  </si>
  <si>
    <t xml:space="preserve"> FIN 27 - Expunerea la riscul ratei dobanzii                                                                        </t>
  </si>
  <si>
    <t>la data din 31 martie 2017</t>
  </si>
  <si>
    <t>Unitatea de masura,  lei</t>
  </si>
  <si>
    <t>Cod pozitie</t>
  </si>
  <si>
    <t>pina la 1 luna</t>
  </si>
  <si>
    <t>1-2  luni</t>
  </si>
  <si>
    <t>2-3 luni</t>
  </si>
  <si>
    <t>3-6 luni</t>
  </si>
  <si>
    <t>6-9 luni</t>
  </si>
  <si>
    <t>9-12 luni</t>
  </si>
  <si>
    <t>1-5 ani</t>
  </si>
  <si>
    <t>mai mult de 5 ani</t>
  </si>
  <si>
    <t>Fara dobinda</t>
  </si>
  <si>
    <t>Total</t>
  </si>
  <si>
    <t>A</t>
  </si>
  <si>
    <t>B</t>
  </si>
  <si>
    <t>10=1-9</t>
  </si>
  <si>
    <t>010</t>
  </si>
  <si>
    <t>Numerar si echivalente de numerar</t>
  </si>
  <si>
    <t>020</t>
  </si>
  <si>
    <t>Active financiare detinute pentru tranzactionare</t>
  </si>
  <si>
    <t>021</t>
  </si>
  <si>
    <t>Instrumente derivate detinute pentru tranzactionare</t>
  </si>
  <si>
    <t>022</t>
  </si>
  <si>
    <t>Instrumente de capitaluri proprii</t>
  </si>
  <si>
    <t>023</t>
  </si>
  <si>
    <t>Instrumente de datorie</t>
  </si>
  <si>
    <t>024</t>
  </si>
  <si>
    <t>Credite si avansuri</t>
  </si>
  <si>
    <t>030</t>
  </si>
  <si>
    <t xml:space="preserve">Active financiare desemnate ca fiind evaluate la valoarea justa prin profit sau pierdere </t>
  </si>
  <si>
    <t>031</t>
  </si>
  <si>
    <t>032</t>
  </si>
  <si>
    <t>033</t>
  </si>
  <si>
    <t>040</t>
  </si>
  <si>
    <t>Active financiare disponibile pentru vinzare</t>
  </si>
  <si>
    <t>041</t>
  </si>
  <si>
    <t>042</t>
  </si>
  <si>
    <t>043</t>
  </si>
  <si>
    <t>050</t>
  </si>
  <si>
    <t>Imprumuturi  si creante</t>
  </si>
  <si>
    <t>051</t>
  </si>
  <si>
    <t>052</t>
  </si>
  <si>
    <t>Rezerva minima obligatorie aferenta mijloacelor atrase in moneda liber convertibila</t>
  </si>
  <si>
    <t>053</t>
  </si>
  <si>
    <t>060</t>
  </si>
  <si>
    <t>Investitii pastrate pana la scadenta</t>
  </si>
  <si>
    <t>061</t>
  </si>
  <si>
    <t>062</t>
  </si>
  <si>
    <t>070</t>
  </si>
  <si>
    <t>Alte active financiare</t>
  </si>
  <si>
    <t>080</t>
  </si>
  <si>
    <t>Total active financiare</t>
  </si>
  <si>
    <t>090</t>
  </si>
  <si>
    <t>Datorii financiare detinute pentru tranzactionare</t>
  </si>
  <si>
    <t>091</t>
  </si>
  <si>
    <t>092</t>
  </si>
  <si>
    <t>Pozitii scurte</t>
  </si>
  <si>
    <t>093</t>
  </si>
  <si>
    <t>Depozite</t>
  </si>
  <si>
    <t>094</t>
  </si>
  <si>
    <t>Datorii constituite prin titluri</t>
  </si>
  <si>
    <t>095</t>
  </si>
  <si>
    <t>Alte datorii financiare</t>
  </si>
  <si>
    <t>Datorii financiare desemnate ca fiind evaluate la valoare justa prin profit sau pierdere</t>
  </si>
  <si>
    <t>Alte  datorii financiare</t>
  </si>
  <si>
    <t>Datorii financiare evaluate la cost amortizat</t>
  </si>
  <si>
    <t xml:space="preserve">Depozite </t>
  </si>
  <si>
    <t>Total obligatiuni financiare</t>
  </si>
  <si>
    <t>Decalaje de dobinda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</si>
</sst>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39">
    <font>
      <sz val="10"/>
      <name val="Arial"/>
      <family val="2"/>
    </font>
    <font>
      <sz val="12"/>
      <color indexed="8"/>
      <name val="Calibri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149990007281303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32" borderId="7" applyNumberFormat="0" applyFont="0" applyAlignment="0" applyProtection="0"/>
    <xf numFmtId="0" fontId="35" fillId="27" borderId="8" applyNumberFormat="0" applyAlignment="0" applyProtection="0"/>
    <xf numFmtId="9" fontId="2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NumberFormat="1" applyFont="1" applyAlignment="1">
      <alignment wrapText="1"/>
    </xf>
    <xf numFmtId="0" fontId="2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4" fontId="4" fillId="33" borderId="0" xfId="0" applyNumberFormat="1" applyFont="1" applyFill="1" applyAlignment="1">
      <alignment/>
    </xf>
    <xf numFmtId="0" fontId="4" fillId="33" borderId="0" xfId="0" applyNumberFormat="1" applyFont="1" applyFill="1" applyAlignment="1">
      <alignment/>
    </xf>
    <xf numFmtId="0" fontId="2" fillId="0" borderId="0" xfId="0" applyFont="1" applyAlignment="1">
      <alignment/>
    </xf>
    <xf numFmtId="0" fontId="3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left"/>
    </xf>
    <xf numFmtId="0" fontId="3" fillId="0" borderId="0" xfId="0" applyNumberFormat="1" applyFont="1" applyFill="1" applyAlignment="1" applyProtection="1">
      <alignment wrapText="1"/>
      <protection/>
    </xf>
    <xf numFmtId="0" fontId="3" fillId="34" borderId="10" xfId="0" applyNumberFormat="1" applyFont="1" applyFill="1" applyBorder="1" applyAlignment="1" applyProtection="1">
      <alignment horizontal="center" vertical="center" wrapText="1"/>
      <protection/>
    </xf>
    <xf numFmtId="0" fontId="3" fillId="34" borderId="11" xfId="0" applyNumberFormat="1" applyFont="1" applyFill="1" applyBorder="1" applyAlignment="1" applyProtection="1">
      <alignment horizontal="center" vertical="center" wrapText="1"/>
      <protection/>
    </xf>
    <xf numFmtId="0" fontId="3" fillId="34" borderId="12" xfId="0" applyNumberFormat="1" applyFont="1" applyFill="1" applyBorder="1" applyAlignment="1" applyProtection="1">
      <alignment horizontal="center" vertical="center" wrapText="1"/>
      <protection/>
    </xf>
    <xf numFmtId="0" fontId="3" fillId="34" borderId="13" xfId="0" applyNumberFormat="1" applyFont="1" applyFill="1" applyBorder="1" applyAlignment="1">
      <alignment horizontal="center"/>
    </xf>
    <xf numFmtId="0" fontId="3" fillId="34" borderId="14" xfId="0" applyNumberFormat="1" applyFont="1" applyFill="1" applyBorder="1" applyAlignment="1">
      <alignment horizontal="center"/>
    </xf>
    <xf numFmtId="0" fontId="3" fillId="34" borderId="15" xfId="0" applyNumberFormat="1" applyFont="1" applyFill="1" applyBorder="1" applyAlignment="1">
      <alignment horizontal="center"/>
    </xf>
    <xf numFmtId="0" fontId="3" fillId="34" borderId="16" xfId="0" applyNumberFormat="1" applyFont="1" applyFill="1" applyBorder="1" applyAlignment="1" applyProtection="1">
      <alignment horizontal="center" wrapText="1"/>
      <protection/>
    </xf>
    <xf numFmtId="0" fontId="3" fillId="0" borderId="17" xfId="0" applyNumberFormat="1" applyFont="1" applyFill="1" applyBorder="1" applyAlignment="1" applyProtection="1">
      <alignment horizontal="center"/>
      <protection/>
    </xf>
    <xf numFmtId="0" fontId="3" fillId="0" borderId="18" xfId="0" applyNumberFormat="1" applyFont="1" applyFill="1" applyBorder="1" applyAlignment="1" applyProtection="1">
      <alignment wrapText="1"/>
      <protection/>
    </xf>
    <xf numFmtId="3" fontId="3" fillId="0" borderId="14" xfId="0" applyNumberFormat="1" applyFont="1" applyFill="1" applyBorder="1" applyAlignment="1" applyProtection="1">
      <alignment horizontal="right" wrapText="1"/>
      <protection/>
    </xf>
    <xf numFmtId="3" fontId="3" fillId="0" borderId="14" xfId="0" applyNumberFormat="1" applyFont="1" applyFill="1" applyBorder="1" applyAlignment="1" applyProtection="1">
      <alignment horizontal="right"/>
      <protection/>
    </xf>
    <xf numFmtId="3" fontId="3" fillId="0" borderId="19" xfId="0" applyNumberFormat="1" applyFont="1" applyFill="1" applyBorder="1" applyAlignment="1" applyProtection="1">
      <alignment horizontal="right"/>
      <protection/>
    </xf>
    <xf numFmtId="3" fontId="3" fillId="0" borderId="20" xfId="0" applyNumberFormat="1" applyFont="1" applyFill="1" applyBorder="1" applyAlignment="1" applyProtection="1">
      <alignment horizontal="right"/>
      <protection/>
    </xf>
    <xf numFmtId="0" fontId="2" fillId="0" borderId="17" xfId="0" applyNumberFormat="1" applyFont="1" applyFill="1" applyBorder="1" applyAlignment="1" applyProtection="1">
      <alignment horizontal="center"/>
      <protection/>
    </xf>
    <xf numFmtId="0" fontId="2" fillId="0" borderId="18" xfId="0" applyNumberFormat="1" applyFont="1" applyFill="1" applyBorder="1" applyAlignment="1" applyProtection="1">
      <alignment wrapText="1"/>
      <protection/>
    </xf>
    <xf numFmtId="3" fontId="2" fillId="0" borderId="14" xfId="0" applyNumberFormat="1" applyFont="1" applyFill="1" applyBorder="1" applyAlignment="1" applyProtection="1">
      <alignment horizontal="right"/>
      <protection/>
    </xf>
    <xf numFmtId="3" fontId="2" fillId="0" borderId="19" xfId="0" applyNumberFormat="1" applyFont="1" applyFill="1" applyBorder="1" applyAlignment="1" applyProtection="1">
      <alignment horizontal="right"/>
      <protection/>
    </xf>
    <xf numFmtId="3" fontId="2" fillId="0" borderId="21" xfId="0" applyNumberFormat="1" applyFont="1" applyFill="1" applyBorder="1" applyAlignment="1" applyProtection="1">
      <alignment horizontal="right"/>
      <protection/>
    </xf>
    <xf numFmtId="3" fontId="2" fillId="0" borderId="14" xfId="0" applyNumberFormat="1" applyFont="1" applyFill="1" applyBorder="1" applyAlignment="1" applyProtection="1">
      <alignment horizontal="right" wrapText="1"/>
      <protection/>
    </xf>
    <xf numFmtId="3" fontId="3" fillId="0" borderId="21" xfId="0" applyNumberFormat="1" applyFont="1" applyFill="1" applyBorder="1" applyAlignment="1" applyProtection="1">
      <alignment horizontal="right"/>
      <protection/>
    </xf>
    <xf numFmtId="0" fontId="5" fillId="0" borderId="0" xfId="0" applyNumberFormat="1" applyFont="1" applyAlignment="1">
      <alignment/>
    </xf>
    <xf numFmtId="49" fontId="5" fillId="0" borderId="17" xfId="0" applyNumberFormat="1" applyFont="1" applyFill="1" applyBorder="1" applyAlignment="1" applyProtection="1">
      <alignment horizontal="center"/>
      <protection/>
    </xf>
    <xf numFmtId="3" fontId="5" fillId="0" borderId="14" xfId="0" applyNumberFormat="1" applyFont="1" applyFill="1" applyBorder="1" applyAlignment="1" applyProtection="1">
      <alignment/>
      <protection/>
    </xf>
    <xf numFmtId="3" fontId="2" fillId="0" borderId="15" xfId="0" applyNumberFormat="1" applyFont="1" applyFill="1" applyBorder="1" applyAlignment="1" applyProtection="1">
      <alignment horizontal="right"/>
      <protection/>
    </xf>
    <xf numFmtId="0" fontId="2" fillId="0" borderId="0" xfId="0" applyNumberFormat="1" applyFont="1" applyFill="1" applyAlignment="1">
      <alignment/>
    </xf>
    <xf numFmtId="3" fontId="2" fillId="0" borderId="18" xfId="0" applyNumberFormat="1" applyFont="1" applyFill="1" applyBorder="1" applyAlignment="1" applyProtection="1">
      <alignment horizontal="right"/>
      <protection/>
    </xf>
    <xf numFmtId="0" fontId="2" fillId="0" borderId="0" xfId="0" applyFont="1" applyFill="1" applyAlignment="1">
      <alignment/>
    </xf>
    <xf numFmtId="3" fontId="3" fillId="0" borderId="22" xfId="0" applyNumberFormat="1" applyFont="1" applyFill="1" applyBorder="1" applyAlignment="1" applyProtection="1">
      <alignment horizontal="right"/>
      <protection/>
    </xf>
    <xf numFmtId="0" fontId="3" fillId="0" borderId="23" xfId="0" applyNumberFormat="1" applyFont="1" applyFill="1" applyBorder="1" applyAlignment="1" applyProtection="1">
      <alignment horizontal="center"/>
      <protection/>
    </xf>
    <xf numFmtId="0" fontId="3" fillId="0" borderId="14" xfId="0" applyNumberFormat="1" applyFont="1" applyFill="1" applyBorder="1" applyAlignment="1" applyProtection="1">
      <alignment wrapText="1"/>
      <protection/>
    </xf>
    <xf numFmtId="0" fontId="2" fillId="0" borderId="14" xfId="0" applyNumberFormat="1" applyFont="1" applyFill="1" applyBorder="1" applyAlignment="1" applyProtection="1">
      <alignment wrapText="1"/>
      <protection/>
    </xf>
    <xf numFmtId="3" fontId="2" fillId="0" borderId="16" xfId="0" applyNumberFormat="1" applyFont="1" applyFill="1" applyBorder="1" applyAlignment="1" applyProtection="1">
      <alignment horizontal="right"/>
      <protection/>
    </xf>
    <xf numFmtId="4" fontId="2" fillId="0" borderId="0" xfId="0" applyNumberFormat="1" applyFont="1" applyAlignment="1">
      <alignment/>
    </xf>
    <xf numFmtId="0" fontId="3" fillId="0" borderId="24" xfId="0" applyNumberFormat="1" applyFont="1" applyFill="1" applyBorder="1" applyAlignment="1" applyProtection="1">
      <alignment horizontal="center"/>
      <protection/>
    </xf>
    <xf numFmtId="0" fontId="3" fillId="0" borderId="25" xfId="0" applyNumberFormat="1" applyFont="1" applyFill="1" applyBorder="1" applyAlignment="1" applyProtection="1">
      <alignment wrapText="1"/>
      <protection/>
    </xf>
    <xf numFmtId="3" fontId="3" fillId="0" borderId="25" xfId="0" applyNumberFormat="1" applyFont="1" applyFill="1" applyBorder="1" applyAlignment="1" applyProtection="1">
      <alignment horizontal="right"/>
      <protection/>
    </xf>
    <xf numFmtId="0" fontId="3" fillId="0" borderId="0" xfId="0" applyNumberFormat="1" applyFont="1" applyFill="1" applyAlignment="1" applyProtection="1">
      <alignment/>
      <protection/>
    </xf>
    <xf numFmtId="0" fontId="3" fillId="0" borderId="0" xfId="0" applyNumberFormat="1" applyFont="1" applyFill="1" applyAlignment="1" applyProtection="1">
      <alignment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49</xdr:row>
      <xdr:rowOff>28575</xdr:rowOff>
    </xdr:from>
    <xdr:to>
      <xdr:col>11</xdr:col>
      <xdr:colOff>514350</xdr:colOff>
      <xdr:row>61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13239750"/>
          <a:ext cx="16602075" cy="2962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4"/>
  <sheetViews>
    <sheetView tabSelected="1" view="pageBreakPreview" zoomScale="65" zoomScaleNormal="70" zoomScaleSheetLayoutView="65" zoomScalePageLayoutView="0" workbookViewId="0" topLeftCell="A25">
      <selection activeCell="H68" sqref="H68"/>
    </sheetView>
  </sheetViews>
  <sheetFormatPr defaultColWidth="9.140625" defaultRowHeight="12.75"/>
  <cols>
    <col min="1" max="1" width="4.7109375" style="6" customWidth="1"/>
    <col min="2" max="2" width="9.140625" style="6" customWidth="1"/>
    <col min="3" max="3" width="85.28125" style="6" customWidth="1"/>
    <col min="4" max="4" width="21.00390625" style="6" bestFit="1" customWidth="1"/>
    <col min="5" max="5" width="19.421875" style="6" bestFit="1" customWidth="1"/>
    <col min="6" max="7" width="21.00390625" style="6" bestFit="1" customWidth="1"/>
    <col min="8" max="8" width="15.421875" style="6" customWidth="1"/>
    <col min="9" max="10" width="17.00390625" style="6" bestFit="1" customWidth="1"/>
    <col min="11" max="11" width="15.421875" style="6" customWidth="1"/>
    <col min="12" max="12" width="19.421875" style="6" bestFit="1" customWidth="1"/>
    <col min="13" max="13" width="21.00390625" style="42" bestFit="1" customWidth="1"/>
    <col min="14" max="14" width="18.28125" style="6" customWidth="1"/>
    <col min="15" max="250" width="9.140625" style="6" customWidth="1"/>
    <col min="251" max="16384" width="9.140625" style="6" customWidth="1"/>
  </cols>
  <sheetData>
    <row r="1" spans="1:18" ht="18">
      <c r="A1" s="1" t="s">
        <v>0</v>
      </c>
      <c r="B1" s="2"/>
      <c r="C1" s="3" t="s">
        <v>1</v>
      </c>
      <c r="D1" s="2"/>
      <c r="E1" s="2"/>
      <c r="F1" s="2"/>
      <c r="G1" s="2"/>
      <c r="H1" s="2"/>
      <c r="I1" s="2"/>
      <c r="J1" s="2"/>
      <c r="K1" s="2"/>
      <c r="L1" s="2"/>
      <c r="M1" s="2"/>
      <c r="N1" s="4"/>
      <c r="O1" s="5"/>
      <c r="P1" s="5"/>
      <c r="Q1" s="5"/>
      <c r="R1" s="2"/>
    </row>
    <row r="2" spans="1:18" ht="18">
      <c r="A2" s="2"/>
      <c r="B2" s="2"/>
      <c r="C2" s="3" t="s">
        <v>2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8">
      <c r="A3" s="2"/>
      <c r="B3" s="2"/>
      <c r="C3" s="3" t="s">
        <v>3</v>
      </c>
      <c r="D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 ht="18">
      <c r="A4" s="2"/>
      <c r="B4" s="2"/>
      <c r="C4" s="7" t="s">
        <v>4</v>
      </c>
      <c r="E4" s="2"/>
      <c r="F4" s="2"/>
      <c r="G4" s="2"/>
      <c r="H4" s="3"/>
      <c r="I4" s="2"/>
      <c r="J4" s="2"/>
      <c r="K4" s="2"/>
      <c r="M4" s="6"/>
      <c r="N4" s="2"/>
      <c r="O4" s="2"/>
      <c r="P4" s="2"/>
      <c r="Q4" s="2"/>
      <c r="R4" s="2"/>
    </row>
    <row r="5" spans="1:18" ht="17.25" customHeight="1">
      <c r="A5" s="2"/>
      <c r="B5" s="2"/>
      <c r="C5" s="8" t="s">
        <v>5</v>
      </c>
      <c r="E5" s="2"/>
      <c r="F5" s="2"/>
      <c r="G5" s="47"/>
      <c r="H5" s="47"/>
      <c r="I5" s="47"/>
      <c r="J5" s="47"/>
      <c r="K5" s="2"/>
      <c r="M5" s="6"/>
      <c r="N5" s="2"/>
      <c r="O5" s="2"/>
      <c r="P5" s="2"/>
      <c r="Q5" s="2"/>
      <c r="R5" s="2"/>
    </row>
    <row r="6" spans="1:18" ht="18.75" thickBot="1">
      <c r="A6" s="2"/>
      <c r="B6" s="2"/>
      <c r="C6" s="2"/>
      <c r="D6" s="2"/>
      <c r="E6" s="2"/>
      <c r="F6" s="2"/>
      <c r="G6" s="2"/>
      <c r="H6" s="2"/>
      <c r="I6" s="2"/>
      <c r="J6" s="2"/>
      <c r="K6" s="2" t="s">
        <v>6</v>
      </c>
      <c r="L6" s="2"/>
      <c r="M6" s="6"/>
      <c r="N6" s="2"/>
      <c r="O6" s="2"/>
      <c r="P6" s="2"/>
      <c r="Q6" s="2"/>
      <c r="R6" s="2"/>
    </row>
    <row r="7" spans="1:18" ht="54">
      <c r="A7" s="2"/>
      <c r="B7" s="10" t="s">
        <v>7</v>
      </c>
      <c r="C7" s="11"/>
      <c r="D7" s="11" t="s">
        <v>8</v>
      </c>
      <c r="E7" s="11" t="s">
        <v>9</v>
      </c>
      <c r="F7" s="11" t="s">
        <v>10</v>
      </c>
      <c r="G7" s="11" t="s">
        <v>11</v>
      </c>
      <c r="H7" s="11" t="s">
        <v>12</v>
      </c>
      <c r="I7" s="11" t="s">
        <v>13</v>
      </c>
      <c r="J7" s="11" t="s">
        <v>14</v>
      </c>
      <c r="K7" s="11" t="s">
        <v>15</v>
      </c>
      <c r="L7" s="11" t="s">
        <v>16</v>
      </c>
      <c r="M7" s="12" t="s">
        <v>17</v>
      </c>
      <c r="N7" s="2"/>
      <c r="O7" s="2"/>
      <c r="P7" s="2"/>
      <c r="Q7" s="2"/>
      <c r="R7" s="2"/>
    </row>
    <row r="8" spans="1:18" ht="18">
      <c r="A8" s="2"/>
      <c r="B8" s="13" t="s">
        <v>18</v>
      </c>
      <c r="C8" s="14" t="s">
        <v>19</v>
      </c>
      <c r="D8" s="15">
        <v>1</v>
      </c>
      <c r="E8" s="15">
        <v>2</v>
      </c>
      <c r="F8" s="15">
        <v>3</v>
      </c>
      <c r="G8" s="15">
        <v>4</v>
      </c>
      <c r="H8" s="15">
        <v>5</v>
      </c>
      <c r="I8" s="15">
        <v>6</v>
      </c>
      <c r="J8" s="15">
        <v>7</v>
      </c>
      <c r="K8" s="15">
        <v>8</v>
      </c>
      <c r="L8" s="15">
        <v>9</v>
      </c>
      <c r="M8" s="16" t="s">
        <v>20</v>
      </c>
      <c r="N8" s="2"/>
      <c r="O8" s="2"/>
      <c r="P8" s="2"/>
      <c r="Q8" s="2"/>
      <c r="R8" s="2"/>
    </row>
    <row r="9" spans="1:18" ht="41.25" customHeight="1">
      <c r="A9" s="3"/>
      <c r="B9" s="17" t="s">
        <v>21</v>
      </c>
      <c r="C9" s="18" t="s">
        <v>22</v>
      </c>
      <c r="D9" s="19">
        <v>6516027849</v>
      </c>
      <c r="E9" s="20">
        <v>58439100</v>
      </c>
      <c r="F9" s="19">
        <v>12562830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1">
        <v>714742632</v>
      </c>
      <c r="M9" s="20">
        <f>SUM(D9:L9)</f>
        <v>7301772411</v>
      </c>
      <c r="N9" s="3"/>
      <c r="O9" s="2"/>
      <c r="P9" s="2"/>
      <c r="Q9" s="2"/>
      <c r="R9" s="2"/>
    </row>
    <row r="10" spans="1:18" ht="18">
      <c r="A10" s="3"/>
      <c r="B10" s="17" t="s">
        <v>23</v>
      </c>
      <c r="C10" s="18" t="s">
        <v>24</v>
      </c>
      <c r="D10" s="20">
        <f aca="true" t="shared" si="0" ref="D10:K10">SUM(D11:D14)</f>
        <v>0</v>
      </c>
      <c r="E10" s="20">
        <f t="shared" si="0"/>
        <v>0</v>
      </c>
      <c r="F10" s="20">
        <f t="shared" si="0"/>
        <v>0</v>
      </c>
      <c r="G10" s="20">
        <f t="shared" si="0"/>
        <v>0</v>
      </c>
      <c r="H10" s="20">
        <f t="shared" si="0"/>
        <v>0</v>
      </c>
      <c r="I10" s="20">
        <f t="shared" si="0"/>
        <v>0</v>
      </c>
      <c r="J10" s="20">
        <f t="shared" si="0"/>
        <v>0</v>
      </c>
      <c r="K10" s="20">
        <f t="shared" si="0"/>
        <v>0</v>
      </c>
      <c r="L10" s="21">
        <v>0</v>
      </c>
      <c r="M10" s="22">
        <f>SUM(D10:L10)</f>
        <v>0</v>
      </c>
      <c r="N10" s="3"/>
      <c r="O10" s="2"/>
      <c r="P10" s="2"/>
      <c r="Q10" s="2"/>
      <c r="R10" s="2"/>
    </row>
    <row r="11" spans="1:18" ht="18">
      <c r="A11" s="2"/>
      <c r="B11" s="23" t="s">
        <v>25</v>
      </c>
      <c r="C11" s="24" t="s">
        <v>26</v>
      </c>
      <c r="D11" s="25">
        <f>ABS(0+0+0+0)-0</f>
        <v>0</v>
      </c>
      <c r="E11" s="25">
        <v>0</v>
      </c>
      <c r="F11" s="25">
        <v>0</v>
      </c>
      <c r="G11" s="25">
        <v>0</v>
      </c>
      <c r="H11" s="25">
        <v>0</v>
      </c>
      <c r="I11" s="25">
        <v>0</v>
      </c>
      <c r="J11" s="25">
        <v>0</v>
      </c>
      <c r="K11" s="25">
        <v>0</v>
      </c>
      <c r="L11" s="25">
        <v>0</v>
      </c>
      <c r="M11" s="22">
        <f>SUM(D11:L11)</f>
        <v>0</v>
      </c>
      <c r="N11" s="2"/>
      <c r="O11" s="2"/>
      <c r="P11" s="2"/>
      <c r="Q11" s="2"/>
      <c r="R11" s="2"/>
    </row>
    <row r="12" spans="1:18" ht="18">
      <c r="A12" s="2"/>
      <c r="B12" s="23" t="s">
        <v>27</v>
      </c>
      <c r="C12" s="24" t="s">
        <v>28</v>
      </c>
      <c r="D12" s="25">
        <f>ABS(0+0+0)</f>
        <v>0</v>
      </c>
      <c r="E12" s="25">
        <v>0</v>
      </c>
      <c r="F12" s="25">
        <v>0</v>
      </c>
      <c r="G12" s="25">
        <v>0</v>
      </c>
      <c r="H12" s="25">
        <v>0</v>
      </c>
      <c r="I12" s="25">
        <v>0</v>
      </c>
      <c r="J12" s="25">
        <v>0</v>
      </c>
      <c r="K12" s="25">
        <v>0</v>
      </c>
      <c r="L12" s="26">
        <v>0</v>
      </c>
      <c r="M12" s="27">
        <f>SUM(D12:L12)</f>
        <v>0</v>
      </c>
      <c r="N12" s="2"/>
      <c r="O12" s="2"/>
      <c r="P12" s="2"/>
      <c r="Q12" s="2"/>
      <c r="R12" s="2"/>
    </row>
    <row r="13" spans="1:18" ht="18">
      <c r="A13" s="2"/>
      <c r="B13" s="23" t="s">
        <v>29</v>
      </c>
      <c r="C13" s="24" t="s">
        <v>30</v>
      </c>
      <c r="D13" s="25">
        <f>ABS(0+0+0+0+0+0)</f>
        <v>0</v>
      </c>
      <c r="E13" s="25">
        <f aca="true" t="shared" si="1" ref="E13:K13">ABS(0)</f>
        <v>0</v>
      </c>
      <c r="F13" s="28">
        <f t="shared" si="1"/>
        <v>0</v>
      </c>
      <c r="G13" s="25">
        <f t="shared" si="1"/>
        <v>0</v>
      </c>
      <c r="H13" s="25">
        <f t="shared" si="1"/>
        <v>0</v>
      </c>
      <c r="I13" s="25">
        <f t="shared" si="1"/>
        <v>0</v>
      </c>
      <c r="J13" s="25">
        <f t="shared" si="1"/>
        <v>0</v>
      </c>
      <c r="K13" s="25">
        <f t="shared" si="1"/>
        <v>0</v>
      </c>
      <c r="L13" s="26">
        <v>0</v>
      </c>
      <c r="M13" s="27">
        <f>SUM(D13:L13)</f>
        <v>0</v>
      </c>
      <c r="N13" s="2"/>
      <c r="O13" s="2"/>
      <c r="P13" s="2"/>
      <c r="Q13" s="2"/>
      <c r="R13" s="2"/>
    </row>
    <row r="14" spans="1:18" ht="18">
      <c r="A14" s="2"/>
      <c r="B14" s="23" t="s">
        <v>31</v>
      </c>
      <c r="C14" s="24" t="s">
        <v>32</v>
      </c>
      <c r="D14" s="25">
        <v>0</v>
      </c>
      <c r="E14" s="25">
        <v>0</v>
      </c>
      <c r="F14" s="25">
        <v>0</v>
      </c>
      <c r="G14" s="25">
        <v>0</v>
      </c>
      <c r="H14" s="25">
        <v>0</v>
      </c>
      <c r="I14" s="25">
        <v>0</v>
      </c>
      <c r="J14" s="25">
        <v>0</v>
      </c>
      <c r="K14" s="25">
        <v>0</v>
      </c>
      <c r="L14" s="25">
        <v>0</v>
      </c>
      <c r="M14" s="25">
        <v>0</v>
      </c>
      <c r="N14" s="2"/>
      <c r="O14" s="2"/>
      <c r="P14" s="2"/>
      <c r="Q14" s="2"/>
      <c r="R14" s="2"/>
    </row>
    <row r="15" spans="1:18" ht="33" customHeight="1">
      <c r="A15" s="3"/>
      <c r="B15" s="17" t="s">
        <v>33</v>
      </c>
      <c r="C15" s="18" t="s">
        <v>34</v>
      </c>
      <c r="D15" s="20"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3"/>
      <c r="O15" s="2"/>
      <c r="P15" s="2"/>
      <c r="Q15" s="2"/>
      <c r="R15" s="2"/>
    </row>
    <row r="16" spans="1:18" ht="18">
      <c r="A16" s="2"/>
      <c r="B16" s="23" t="s">
        <v>35</v>
      </c>
      <c r="C16" s="24" t="s">
        <v>28</v>
      </c>
      <c r="D16" s="25">
        <v>0</v>
      </c>
      <c r="E16" s="25">
        <v>0</v>
      </c>
      <c r="F16" s="25">
        <v>0</v>
      </c>
      <c r="G16" s="25">
        <v>0</v>
      </c>
      <c r="H16" s="25">
        <v>0</v>
      </c>
      <c r="I16" s="25">
        <v>0</v>
      </c>
      <c r="J16" s="25">
        <v>0</v>
      </c>
      <c r="K16" s="25">
        <v>0</v>
      </c>
      <c r="L16" s="25">
        <v>0</v>
      </c>
      <c r="M16" s="25">
        <v>0</v>
      </c>
      <c r="N16" s="2"/>
      <c r="O16" s="2"/>
      <c r="P16" s="2"/>
      <c r="Q16" s="2"/>
      <c r="R16" s="2"/>
    </row>
    <row r="17" spans="1:18" ht="18">
      <c r="A17" s="2"/>
      <c r="B17" s="23" t="s">
        <v>36</v>
      </c>
      <c r="C17" s="24" t="s">
        <v>30</v>
      </c>
      <c r="D17" s="25">
        <v>0</v>
      </c>
      <c r="E17" s="25">
        <v>0</v>
      </c>
      <c r="F17" s="25">
        <v>0</v>
      </c>
      <c r="G17" s="25">
        <v>0</v>
      </c>
      <c r="H17" s="25">
        <v>0</v>
      </c>
      <c r="I17" s="25">
        <v>0</v>
      </c>
      <c r="J17" s="25">
        <v>0</v>
      </c>
      <c r="K17" s="25">
        <v>0</v>
      </c>
      <c r="L17" s="25">
        <v>0</v>
      </c>
      <c r="M17" s="25">
        <v>0</v>
      </c>
      <c r="N17" s="2"/>
      <c r="O17" s="2"/>
      <c r="P17" s="2"/>
      <c r="Q17" s="2"/>
      <c r="R17" s="2"/>
    </row>
    <row r="18" spans="1:18" ht="18">
      <c r="A18" s="2"/>
      <c r="B18" s="23" t="s">
        <v>37</v>
      </c>
      <c r="C18" s="24" t="s">
        <v>32</v>
      </c>
      <c r="D18" s="25">
        <v>0</v>
      </c>
      <c r="E18" s="25">
        <v>0</v>
      </c>
      <c r="F18" s="25">
        <v>0</v>
      </c>
      <c r="G18" s="25">
        <v>0</v>
      </c>
      <c r="H18" s="25">
        <v>0</v>
      </c>
      <c r="I18" s="25">
        <v>0</v>
      </c>
      <c r="J18" s="25">
        <v>0</v>
      </c>
      <c r="K18" s="25">
        <v>0</v>
      </c>
      <c r="L18" s="25">
        <v>0</v>
      </c>
      <c r="M18" s="25">
        <v>0</v>
      </c>
      <c r="N18" s="2"/>
      <c r="O18" s="2"/>
      <c r="P18" s="2"/>
      <c r="Q18" s="2"/>
      <c r="R18" s="2"/>
    </row>
    <row r="19" spans="1:18" ht="36.75" customHeight="1">
      <c r="A19" s="3"/>
      <c r="B19" s="17" t="s">
        <v>38</v>
      </c>
      <c r="C19" s="18" t="s">
        <v>39</v>
      </c>
      <c r="D19" s="20">
        <f aca="true" t="shared" si="2" ref="D19:K19">SUM(D20:D22)</f>
        <v>12377609</v>
      </c>
      <c r="E19" s="20">
        <f t="shared" si="2"/>
        <v>0</v>
      </c>
      <c r="F19" s="20">
        <f t="shared" si="2"/>
        <v>0</v>
      </c>
      <c r="G19" s="20">
        <f t="shared" si="2"/>
        <v>28944087</v>
      </c>
      <c r="H19" s="20">
        <f t="shared" si="2"/>
        <v>0</v>
      </c>
      <c r="I19" s="20">
        <f t="shared" si="2"/>
        <v>54663000</v>
      </c>
      <c r="J19" s="20">
        <f t="shared" si="2"/>
        <v>250000000</v>
      </c>
      <c r="K19" s="20">
        <f t="shared" si="2"/>
        <v>0</v>
      </c>
      <c r="L19" s="21">
        <f>SUM(L20:L22)</f>
        <v>222177636</v>
      </c>
      <c r="M19" s="29">
        <f aca="true" t="shared" si="3" ref="M19:M33">SUM(D19:L19)</f>
        <v>568162332</v>
      </c>
      <c r="N19" s="3"/>
      <c r="O19" s="2"/>
      <c r="P19" s="2"/>
      <c r="Q19" s="2"/>
      <c r="R19" s="2"/>
    </row>
    <row r="20" spans="1:18" ht="18">
      <c r="A20" s="2"/>
      <c r="B20" s="23" t="s">
        <v>40</v>
      </c>
      <c r="C20" s="24" t="s">
        <v>28</v>
      </c>
      <c r="D20" s="6">
        <v>0</v>
      </c>
      <c r="E20" s="25">
        <v>0</v>
      </c>
      <c r="F20" s="25">
        <v>0</v>
      </c>
      <c r="G20" s="25">
        <v>0</v>
      </c>
      <c r="H20" s="25">
        <v>0</v>
      </c>
      <c r="I20" s="25">
        <v>0</v>
      </c>
      <c r="J20" s="25">
        <v>0</v>
      </c>
      <c r="K20" s="25">
        <v>0</v>
      </c>
      <c r="L20" s="25">
        <v>222177636</v>
      </c>
      <c r="M20" s="27">
        <f>SUM(E20:L20)</f>
        <v>222177636</v>
      </c>
      <c r="N20" s="2"/>
      <c r="O20" s="2"/>
      <c r="P20" s="2"/>
      <c r="Q20" s="2"/>
      <c r="R20" s="2"/>
    </row>
    <row r="21" spans="1:18" ht="18">
      <c r="A21" s="2"/>
      <c r="B21" s="23" t="s">
        <v>41</v>
      </c>
      <c r="C21" s="24" t="s">
        <v>30</v>
      </c>
      <c r="D21" s="25">
        <v>12377609</v>
      </c>
      <c r="E21" s="25">
        <v>0</v>
      </c>
      <c r="F21" s="25">
        <v>0</v>
      </c>
      <c r="G21" s="25">
        <v>28944087</v>
      </c>
      <c r="H21" s="25">
        <v>0</v>
      </c>
      <c r="I21" s="25">
        <v>54663000</v>
      </c>
      <c r="J21" s="25">
        <v>250000000</v>
      </c>
      <c r="K21" s="25">
        <v>0</v>
      </c>
      <c r="L21" s="26">
        <v>0</v>
      </c>
      <c r="M21" s="27">
        <f t="shared" si="3"/>
        <v>345984696</v>
      </c>
      <c r="N21" s="2"/>
      <c r="O21" s="2"/>
      <c r="P21" s="2"/>
      <c r="Q21" s="2"/>
      <c r="R21" s="2"/>
    </row>
    <row r="22" spans="1:18" ht="18">
      <c r="A22" s="2"/>
      <c r="B22" s="23" t="s">
        <v>42</v>
      </c>
      <c r="C22" s="24" t="s">
        <v>32</v>
      </c>
      <c r="D22" s="25">
        <v>0</v>
      </c>
      <c r="E22" s="25">
        <v>0</v>
      </c>
      <c r="F22" s="25">
        <v>0</v>
      </c>
      <c r="G22" s="25">
        <v>0</v>
      </c>
      <c r="H22" s="25">
        <v>0</v>
      </c>
      <c r="I22" s="25">
        <v>0</v>
      </c>
      <c r="J22" s="25">
        <v>0</v>
      </c>
      <c r="K22" s="25">
        <v>0</v>
      </c>
      <c r="L22" s="26">
        <v>0</v>
      </c>
      <c r="M22" s="27">
        <f t="shared" si="3"/>
        <v>0</v>
      </c>
      <c r="N22" s="2"/>
      <c r="O22" s="2"/>
      <c r="P22" s="2"/>
      <c r="Q22" s="2"/>
      <c r="R22" s="2"/>
    </row>
    <row r="23" spans="1:18" ht="39" customHeight="1">
      <c r="A23" s="3"/>
      <c r="B23" s="17" t="s">
        <v>43</v>
      </c>
      <c r="C23" s="18" t="s">
        <v>44</v>
      </c>
      <c r="D23" s="20">
        <f>SUM(D24:D26)</f>
        <v>10523801178</v>
      </c>
      <c r="E23" s="20">
        <f aca="true" t="shared" si="4" ref="E23:L23">SUM(E24:E26)</f>
        <v>0</v>
      </c>
      <c r="F23" s="20">
        <f t="shared" si="4"/>
        <v>0</v>
      </c>
      <c r="G23" s="20">
        <f t="shared" si="4"/>
        <v>0</v>
      </c>
      <c r="H23" s="20">
        <f t="shared" si="4"/>
        <v>0</v>
      </c>
      <c r="I23" s="20">
        <f t="shared" si="4"/>
        <v>125603222</v>
      </c>
      <c r="J23" s="20">
        <f t="shared" si="4"/>
        <v>0</v>
      </c>
      <c r="K23" s="20">
        <f t="shared" si="4"/>
        <v>0</v>
      </c>
      <c r="L23" s="21">
        <f t="shared" si="4"/>
        <v>180873913</v>
      </c>
      <c r="M23" s="29">
        <f t="shared" si="3"/>
        <v>10830278313</v>
      </c>
      <c r="N23" s="3"/>
      <c r="O23" s="2"/>
      <c r="P23" s="2"/>
      <c r="Q23" s="2"/>
      <c r="R23" s="2"/>
    </row>
    <row r="24" spans="1:18" ht="18.75">
      <c r="A24" s="30"/>
      <c r="B24" s="31" t="s">
        <v>45</v>
      </c>
      <c r="C24" s="24" t="s">
        <v>30</v>
      </c>
      <c r="D24" s="32">
        <f>ABS(0+0+0)</f>
        <v>0</v>
      </c>
      <c r="E24" s="32">
        <f aca="true" t="shared" si="5" ref="E24:K24">ABS(0+0)</f>
        <v>0</v>
      </c>
      <c r="F24" s="32">
        <f t="shared" si="5"/>
        <v>0</v>
      </c>
      <c r="G24" s="32">
        <f t="shared" si="5"/>
        <v>0</v>
      </c>
      <c r="H24" s="32">
        <f t="shared" si="5"/>
        <v>0</v>
      </c>
      <c r="I24" s="32">
        <f t="shared" si="5"/>
        <v>0</v>
      </c>
      <c r="J24" s="32">
        <f t="shared" si="5"/>
        <v>0</v>
      </c>
      <c r="K24" s="32">
        <f t="shared" si="5"/>
        <v>0</v>
      </c>
      <c r="L24" s="26">
        <v>0</v>
      </c>
      <c r="M24" s="27">
        <f t="shared" si="3"/>
        <v>0</v>
      </c>
      <c r="N24" s="2"/>
      <c r="O24" s="2"/>
      <c r="P24" s="2"/>
      <c r="Q24" s="2"/>
      <c r="R24" s="2"/>
    </row>
    <row r="25" spans="1:18" ht="36">
      <c r="A25" s="2"/>
      <c r="B25" s="23" t="s">
        <v>46</v>
      </c>
      <c r="C25" s="24" t="s">
        <v>47</v>
      </c>
      <c r="D25" s="33">
        <v>981403780</v>
      </c>
      <c r="E25" s="25">
        <v>0</v>
      </c>
      <c r="F25" s="25">
        <v>0</v>
      </c>
      <c r="G25" s="25">
        <v>0</v>
      </c>
      <c r="H25" s="25">
        <v>0</v>
      </c>
      <c r="I25" s="25">
        <v>0</v>
      </c>
      <c r="J25" s="25">
        <v>0</v>
      </c>
      <c r="K25" s="25">
        <v>0</v>
      </c>
      <c r="L25" s="26">
        <v>0</v>
      </c>
      <c r="M25" s="27">
        <f t="shared" si="3"/>
        <v>981403780</v>
      </c>
      <c r="N25" s="2"/>
      <c r="O25" s="2"/>
      <c r="P25" s="2"/>
      <c r="Q25" s="2"/>
      <c r="R25" s="2"/>
    </row>
    <row r="26" spans="1:18" s="36" customFormat="1" ht="23.25" customHeight="1">
      <c r="A26" s="34"/>
      <c r="B26" s="23" t="s">
        <v>48</v>
      </c>
      <c r="C26" s="24" t="s">
        <v>32</v>
      </c>
      <c r="D26" s="25">
        <v>9542397398</v>
      </c>
      <c r="E26" s="35">
        <f aca="true" t="shared" si="6" ref="E26:K26">ABS(0+0+0)</f>
        <v>0</v>
      </c>
      <c r="F26" s="25">
        <f t="shared" si="6"/>
        <v>0</v>
      </c>
      <c r="G26" s="25">
        <f t="shared" si="6"/>
        <v>0</v>
      </c>
      <c r="H26" s="25">
        <f t="shared" si="6"/>
        <v>0</v>
      </c>
      <c r="I26" s="25">
        <v>125603222</v>
      </c>
      <c r="J26" s="25">
        <f t="shared" si="6"/>
        <v>0</v>
      </c>
      <c r="K26" s="25">
        <f t="shared" si="6"/>
        <v>0</v>
      </c>
      <c r="L26" s="26">
        <v>180873913</v>
      </c>
      <c r="M26" s="27">
        <f t="shared" si="3"/>
        <v>9848874533</v>
      </c>
      <c r="N26" s="34"/>
      <c r="O26" s="34"/>
      <c r="P26" s="34"/>
      <c r="Q26" s="34"/>
      <c r="R26" s="34"/>
    </row>
    <row r="27" spans="1:18" ht="34.5" customHeight="1">
      <c r="A27" s="3"/>
      <c r="B27" s="17" t="s">
        <v>49</v>
      </c>
      <c r="C27" s="18" t="s">
        <v>50</v>
      </c>
      <c r="D27" s="37">
        <f aca="true" t="shared" si="7" ref="D27:L27">SUM(D28:D29)</f>
        <v>67425127</v>
      </c>
      <c r="E27" s="20">
        <f t="shared" si="7"/>
        <v>34326842</v>
      </c>
      <c r="F27" s="20">
        <f t="shared" si="7"/>
        <v>92942735</v>
      </c>
      <c r="G27" s="20">
        <f t="shared" si="7"/>
        <v>270017751</v>
      </c>
      <c r="H27" s="20">
        <f t="shared" si="7"/>
        <v>47860907</v>
      </c>
      <c r="I27" s="20">
        <f t="shared" si="7"/>
        <v>137649906</v>
      </c>
      <c r="J27" s="20">
        <f t="shared" si="7"/>
        <v>0</v>
      </c>
      <c r="K27" s="20">
        <f t="shared" si="7"/>
        <v>0</v>
      </c>
      <c r="L27" s="21">
        <f t="shared" si="7"/>
        <v>0</v>
      </c>
      <c r="M27" s="29">
        <f t="shared" si="3"/>
        <v>650223268</v>
      </c>
      <c r="N27" s="3"/>
      <c r="O27" s="2"/>
      <c r="P27" s="2"/>
      <c r="Q27" s="2"/>
      <c r="R27" s="2"/>
    </row>
    <row r="28" spans="1:18" ht="19.5" customHeight="1">
      <c r="A28" s="2"/>
      <c r="B28" s="23" t="s">
        <v>51</v>
      </c>
      <c r="C28" s="24" t="s">
        <v>30</v>
      </c>
      <c r="D28" s="28">
        <v>67425127</v>
      </c>
      <c r="E28" s="25">
        <v>34326842</v>
      </c>
      <c r="F28" s="25">
        <v>92942735</v>
      </c>
      <c r="G28" s="25">
        <v>270017751</v>
      </c>
      <c r="H28" s="25">
        <v>47860907</v>
      </c>
      <c r="I28" s="25">
        <v>137649906</v>
      </c>
      <c r="J28" s="25"/>
      <c r="K28" s="25">
        <v>0</v>
      </c>
      <c r="L28" s="26">
        <v>0</v>
      </c>
      <c r="M28" s="27">
        <f t="shared" si="3"/>
        <v>650223268</v>
      </c>
      <c r="N28" s="2"/>
      <c r="O28" s="2"/>
      <c r="P28" s="2"/>
      <c r="Q28" s="2"/>
      <c r="R28" s="2"/>
    </row>
    <row r="29" spans="1:18" ht="13.5" customHeight="1">
      <c r="A29" s="2"/>
      <c r="B29" s="23" t="s">
        <v>52</v>
      </c>
      <c r="C29" s="24" t="s">
        <v>32</v>
      </c>
      <c r="D29" s="25">
        <v>0</v>
      </c>
      <c r="E29" s="25">
        <v>0</v>
      </c>
      <c r="F29" s="25">
        <v>0</v>
      </c>
      <c r="G29" s="25">
        <v>0</v>
      </c>
      <c r="H29" s="25">
        <v>0</v>
      </c>
      <c r="I29" s="25">
        <v>0</v>
      </c>
      <c r="J29" s="25">
        <v>0</v>
      </c>
      <c r="K29" s="25">
        <v>0</v>
      </c>
      <c r="L29" s="25">
        <v>0</v>
      </c>
      <c r="M29" s="27">
        <f t="shared" si="3"/>
        <v>0</v>
      </c>
      <c r="N29" s="2"/>
      <c r="O29" s="2"/>
      <c r="P29" s="2"/>
      <c r="Q29" s="2"/>
      <c r="R29" s="2"/>
    </row>
    <row r="30" spans="1:18" ht="18">
      <c r="A30" s="3"/>
      <c r="B30" s="17" t="s">
        <v>53</v>
      </c>
      <c r="C30" s="18" t="s">
        <v>54</v>
      </c>
      <c r="D30" s="20">
        <v>0</v>
      </c>
      <c r="E30" s="20">
        <v>0</v>
      </c>
      <c r="F30" s="20">
        <v>0</v>
      </c>
      <c r="G30" s="20">
        <v>0</v>
      </c>
      <c r="H30" s="20">
        <v>0</v>
      </c>
      <c r="I30" s="20">
        <v>0</v>
      </c>
      <c r="J30" s="20">
        <v>0</v>
      </c>
      <c r="K30" s="20">
        <v>0</v>
      </c>
      <c r="L30" s="21">
        <v>169200663</v>
      </c>
      <c r="M30" s="29">
        <f t="shared" si="3"/>
        <v>169200663</v>
      </c>
      <c r="N30" s="3"/>
      <c r="O30" s="2"/>
      <c r="P30" s="2"/>
      <c r="Q30" s="2"/>
      <c r="R30" s="2"/>
    </row>
    <row r="31" spans="1:18" ht="18">
      <c r="A31" s="3"/>
      <c r="B31" s="17" t="s">
        <v>55</v>
      </c>
      <c r="C31" s="18" t="s">
        <v>56</v>
      </c>
      <c r="D31" s="20">
        <f aca="true" t="shared" si="8" ref="D31:L31">SUM(D9,D10,D15,D19,D23,D27,D30)</f>
        <v>17119631763</v>
      </c>
      <c r="E31" s="20">
        <f t="shared" si="8"/>
        <v>92765942</v>
      </c>
      <c r="F31" s="20">
        <f t="shared" si="8"/>
        <v>105505565</v>
      </c>
      <c r="G31" s="20">
        <f t="shared" si="8"/>
        <v>298961838</v>
      </c>
      <c r="H31" s="20">
        <f t="shared" si="8"/>
        <v>47860907</v>
      </c>
      <c r="I31" s="20">
        <f t="shared" si="8"/>
        <v>317916128</v>
      </c>
      <c r="J31" s="20">
        <f t="shared" si="8"/>
        <v>250000000</v>
      </c>
      <c r="K31" s="20">
        <f t="shared" si="8"/>
        <v>0</v>
      </c>
      <c r="L31" s="21">
        <f t="shared" si="8"/>
        <v>1286994844</v>
      </c>
      <c r="M31" s="29">
        <f t="shared" si="3"/>
        <v>19519636987</v>
      </c>
      <c r="N31" s="3"/>
      <c r="O31" s="2"/>
      <c r="P31" s="2"/>
      <c r="Q31" s="2"/>
      <c r="R31" s="2"/>
    </row>
    <row r="32" spans="1:18" ht="18">
      <c r="A32" s="3"/>
      <c r="B32" s="17" t="s">
        <v>57</v>
      </c>
      <c r="C32" s="18" t="s">
        <v>58</v>
      </c>
      <c r="D32" s="20">
        <f aca="true" t="shared" si="9" ref="D32:L32">SUM(D33:D37)</f>
        <v>0</v>
      </c>
      <c r="E32" s="20">
        <f t="shared" si="9"/>
        <v>0</v>
      </c>
      <c r="F32" s="20">
        <f t="shared" si="9"/>
        <v>0</v>
      </c>
      <c r="G32" s="20">
        <f t="shared" si="9"/>
        <v>0</v>
      </c>
      <c r="H32" s="20">
        <f t="shared" si="9"/>
        <v>0</v>
      </c>
      <c r="I32" s="20">
        <f t="shared" si="9"/>
        <v>0</v>
      </c>
      <c r="J32" s="20">
        <f t="shared" si="9"/>
        <v>0</v>
      </c>
      <c r="K32" s="20">
        <f t="shared" si="9"/>
        <v>0</v>
      </c>
      <c r="L32" s="21">
        <f t="shared" si="9"/>
        <v>0</v>
      </c>
      <c r="M32" s="29">
        <f t="shared" si="3"/>
        <v>0</v>
      </c>
      <c r="N32" s="3"/>
      <c r="O32" s="2"/>
      <c r="P32" s="2"/>
      <c r="Q32" s="2"/>
      <c r="R32" s="2"/>
    </row>
    <row r="33" spans="1:18" ht="18">
      <c r="A33" s="2"/>
      <c r="B33" s="23" t="s">
        <v>59</v>
      </c>
      <c r="C33" s="24" t="s">
        <v>26</v>
      </c>
      <c r="D33" s="25">
        <f>0+0+0+0</f>
        <v>0</v>
      </c>
      <c r="E33" s="25">
        <v>0</v>
      </c>
      <c r="F33" s="25">
        <v>0</v>
      </c>
      <c r="G33" s="25">
        <v>0</v>
      </c>
      <c r="H33" s="25">
        <v>0</v>
      </c>
      <c r="I33" s="25">
        <v>0</v>
      </c>
      <c r="J33" s="25">
        <v>0</v>
      </c>
      <c r="K33" s="25">
        <v>0</v>
      </c>
      <c r="L33" s="26">
        <v>0</v>
      </c>
      <c r="M33" s="27">
        <f t="shared" si="3"/>
        <v>0</v>
      </c>
      <c r="N33" s="2"/>
      <c r="O33" s="2"/>
      <c r="P33" s="2"/>
      <c r="Q33" s="2"/>
      <c r="R33" s="2"/>
    </row>
    <row r="34" spans="1:18" ht="18">
      <c r="A34" s="2"/>
      <c r="B34" s="23" t="s">
        <v>60</v>
      </c>
      <c r="C34" s="24" t="s">
        <v>61</v>
      </c>
      <c r="D34" s="25">
        <v>0</v>
      </c>
      <c r="E34" s="25">
        <v>0</v>
      </c>
      <c r="F34" s="25">
        <v>0</v>
      </c>
      <c r="G34" s="25">
        <v>0</v>
      </c>
      <c r="H34" s="25">
        <v>0</v>
      </c>
      <c r="I34" s="25">
        <v>0</v>
      </c>
      <c r="J34" s="25">
        <v>0</v>
      </c>
      <c r="K34" s="25">
        <v>0</v>
      </c>
      <c r="L34" s="25">
        <v>0</v>
      </c>
      <c r="M34" s="25">
        <v>0</v>
      </c>
      <c r="N34" s="2"/>
      <c r="O34" s="2"/>
      <c r="P34" s="2"/>
      <c r="Q34" s="2"/>
      <c r="R34" s="2"/>
    </row>
    <row r="35" spans="1:18" ht="18">
      <c r="A35" s="2"/>
      <c r="B35" s="23" t="s">
        <v>62</v>
      </c>
      <c r="C35" s="24" t="s">
        <v>63</v>
      </c>
      <c r="D35" s="25">
        <v>0</v>
      </c>
      <c r="E35" s="25">
        <v>0</v>
      </c>
      <c r="F35" s="25">
        <v>0</v>
      </c>
      <c r="G35" s="25">
        <v>0</v>
      </c>
      <c r="H35" s="25">
        <v>0</v>
      </c>
      <c r="I35" s="25">
        <v>0</v>
      </c>
      <c r="J35" s="25">
        <v>0</v>
      </c>
      <c r="K35" s="25">
        <v>0</v>
      </c>
      <c r="L35" s="25">
        <v>0</v>
      </c>
      <c r="M35" s="25">
        <v>0</v>
      </c>
      <c r="N35" s="2"/>
      <c r="O35" s="2"/>
      <c r="P35" s="2"/>
      <c r="Q35" s="2"/>
      <c r="R35" s="2"/>
    </row>
    <row r="36" spans="1:18" ht="18">
      <c r="A36" s="2"/>
      <c r="B36" s="23" t="s">
        <v>64</v>
      </c>
      <c r="C36" s="24" t="s">
        <v>65</v>
      </c>
      <c r="D36" s="25">
        <v>0</v>
      </c>
      <c r="E36" s="25">
        <v>0</v>
      </c>
      <c r="F36" s="25">
        <v>0</v>
      </c>
      <c r="G36" s="25">
        <v>0</v>
      </c>
      <c r="H36" s="25">
        <v>0</v>
      </c>
      <c r="I36" s="25">
        <v>0</v>
      </c>
      <c r="J36" s="25">
        <v>0</v>
      </c>
      <c r="K36" s="25">
        <v>0</v>
      </c>
      <c r="L36" s="25">
        <v>0</v>
      </c>
      <c r="M36" s="25">
        <v>0</v>
      </c>
      <c r="N36" s="2"/>
      <c r="O36" s="2"/>
      <c r="P36" s="2"/>
      <c r="Q36" s="2"/>
      <c r="R36" s="2"/>
    </row>
    <row r="37" spans="1:18" ht="18">
      <c r="A37" s="2"/>
      <c r="B37" s="23" t="s">
        <v>66</v>
      </c>
      <c r="C37" s="24" t="s">
        <v>67</v>
      </c>
      <c r="D37" s="25">
        <v>0</v>
      </c>
      <c r="E37" s="25">
        <v>0</v>
      </c>
      <c r="F37" s="25">
        <v>0</v>
      </c>
      <c r="G37" s="25">
        <v>0</v>
      </c>
      <c r="H37" s="25">
        <v>0</v>
      </c>
      <c r="I37" s="25">
        <v>0</v>
      </c>
      <c r="J37" s="25">
        <v>0</v>
      </c>
      <c r="K37" s="25">
        <v>0</v>
      </c>
      <c r="L37" s="25">
        <v>0</v>
      </c>
      <c r="M37" s="25">
        <v>0</v>
      </c>
      <c r="N37" s="2"/>
      <c r="O37" s="2"/>
      <c r="P37" s="2"/>
      <c r="Q37" s="2"/>
      <c r="R37" s="2"/>
    </row>
    <row r="38" spans="1:18" ht="33" customHeight="1">
      <c r="A38" s="3"/>
      <c r="B38" s="38">
        <v>100</v>
      </c>
      <c r="C38" s="39" t="s">
        <v>68</v>
      </c>
      <c r="D38" s="20">
        <f aca="true" t="shared" si="10" ref="D38:L38">SUM(D39:D41)</f>
        <v>0</v>
      </c>
      <c r="E38" s="20">
        <f t="shared" si="10"/>
        <v>0</v>
      </c>
      <c r="F38" s="20">
        <f t="shared" si="10"/>
        <v>0</v>
      </c>
      <c r="G38" s="20">
        <f t="shared" si="10"/>
        <v>0</v>
      </c>
      <c r="H38" s="20">
        <f t="shared" si="10"/>
        <v>0</v>
      </c>
      <c r="I38" s="20">
        <f t="shared" si="10"/>
        <v>0</v>
      </c>
      <c r="J38" s="20">
        <f t="shared" si="10"/>
        <v>0</v>
      </c>
      <c r="K38" s="20">
        <f t="shared" si="10"/>
        <v>0</v>
      </c>
      <c r="L38" s="21">
        <f t="shared" si="10"/>
        <v>0</v>
      </c>
      <c r="M38" s="29">
        <f>SUM(D38:L38)</f>
        <v>0</v>
      </c>
      <c r="N38" s="3"/>
      <c r="O38" s="2"/>
      <c r="P38" s="2"/>
      <c r="Q38" s="2"/>
      <c r="R38" s="2"/>
    </row>
    <row r="39" spans="1:18" ht="15.75" customHeight="1">
      <c r="A39" s="2"/>
      <c r="B39" s="23">
        <v>101</v>
      </c>
      <c r="C39" s="40" t="s">
        <v>63</v>
      </c>
      <c r="D39" s="25">
        <v>0</v>
      </c>
      <c r="E39" s="25">
        <v>0</v>
      </c>
      <c r="F39" s="25">
        <v>0</v>
      </c>
      <c r="G39" s="25">
        <v>0</v>
      </c>
      <c r="H39" s="25">
        <v>0</v>
      </c>
      <c r="I39" s="25">
        <v>0</v>
      </c>
      <c r="J39" s="25">
        <v>0</v>
      </c>
      <c r="K39" s="25">
        <v>0</v>
      </c>
      <c r="L39" s="25">
        <v>0</v>
      </c>
      <c r="M39" s="25">
        <v>0</v>
      </c>
      <c r="N39" s="2"/>
      <c r="O39" s="2"/>
      <c r="P39" s="2"/>
      <c r="Q39" s="2"/>
      <c r="R39" s="2"/>
    </row>
    <row r="40" spans="1:18" ht="15.75" customHeight="1">
      <c r="A40" s="2"/>
      <c r="B40" s="23">
        <v>102</v>
      </c>
      <c r="C40" s="40" t="s">
        <v>65</v>
      </c>
      <c r="D40" s="25">
        <v>0</v>
      </c>
      <c r="E40" s="25">
        <v>0</v>
      </c>
      <c r="F40" s="25">
        <v>0</v>
      </c>
      <c r="G40" s="25">
        <v>0</v>
      </c>
      <c r="H40" s="25">
        <v>0</v>
      </c>
      <c r="I40" s="25">
        <v>0</v>
      </c>
      <c r="J40" s="25">
        <v>0</v>
      </c>
      <c r="K40" s="25">
        <v>0</v>
      </c>
      <c r="L40" s="25">
        <v>0</v>
      </c>
      <c r="M40" s="25">
        <v>0</v>
      </c>
      <c r="N40" s="2"/>
      <c r="O40" s="2"/>
      <c r="P40" s="2"/>
      <c r="Q40" s="2"/>
      <c r="R40" s="2"/>
    </row>
    <row r="41" spans="1:18" ht="15.75" customHeight="1">
      <c r="A41" s="2"/>
      <c r="B41" s="23">
        <v>103</v>
      </c>
      <c r="C41" s="40" t="s">
        <v>69</v>
      </c>
      <c r="D41" s="25">
        <f>0</f>
        <v>0</v>
      </c>
      <c r="E41" s="25">
        <v>0</v>
      </c>
      <c r="F41" s="25">
        <v>0</v>
      </c>
      <c r="G41" s="25">
        <v>0</v>
      </c>
      <c r="H41" s="25">
        <v>0</v>
      </c>
      <c r="I41" s="25">
        <v>0</v>
      </c>
      <c r="J41" s="25">
        <v>0</v>
      </c>
      <c r="K41" s="25">
        <v>0</v>
      </c>
      <c r="L41" s="26">
        <v>0</v>
      </c>
      <c r="M41" s="27">
        <f aca="true" t="shared" si="11" ref="M41:M47">SUM(D41:L41)</f>
        <v>0</v>
      </c>
      <c r="N41" s="2"/>
      <c r="O41" s="2"/>
      <c r="P41" s="2"/>
      <c r="Q41" s="2"/>
      <c r="R41" s="2"/>
    </row>
    <row r="42" spans="1:18" ht="18">
      <c r="A42" s="3"/>
      <c r="B42" s="17">
        <v>110</v>
      </c>
      <c r="C42" s="39" t="s">
        <v>70</v>
      </c>
      <c r="D42" s="20">
        <f aca="true" t="shared" si="12" ref="D42:L42">SUM(D43:D45)</f>
        <v>15880587111</v>
      </c>
      <c r="E42" s="20">
        <f t="shared" si="12"/>
        <v>150415947</v>
      </c>
      <c r="F42" s="20">
        <f t="shared" si="12"/>
        <v>272616384</v>
      </c>
      <c r="G42" s="20">
        <f t="shared" si="12"/>
        <v>364834627</v>
      </c>
      <c r="H42" s="20">
        <f t="shared" si="12"/>
        <v>366756</v>
      </c>
      <c r="I42" s="20">
        <f t="shared" si="12"/>
        <v>1834880</v>
      </c>
      <c r="J42" s="20">
        <f t="shared" si="12"/>
        <v>3468286</v>
      </c>
      <c r="K42" s="20">
        <f t="shared" si="12"/>
        <v>1882719</v>
      </c>
      <c r="L42" s="21">
        <f t="shared" si="12"/>
        <v>72514498</v>
      </c>
      <c r="M42" s="29">
        <f t="shared" si="11"/>
        <v>16748521208</v>
      </c>
      <c r="N42" s="3"/>
      <c r="O42" s="2"/>
      <c r="P42" s="2"/>
      <c r="Q42" s="2"/>
      <c r="R42" s="2"/>
    </row>
    <row r="43" spans="1:18" ht="18">
      <c r="A43" s="2"/>
      <c r="B43" s="23">
        <v>111</v>
      </c>
      <c r="C43" s="40" t="s">
        <v>71</v>
      </c>
      <c r="D43" s="28">
        <v>15710344117</v>
      </c>
      <c r="E43" s="25">
        <v>91921384</v>
      </c>
      <c r="F43" s="25">
        <v>114937667</v>
      </c>
      <c r="G43" s="25">
        <v>3459917</v>
      </c>
      <c r="H43" s="25">
        <v>366756</v>
      </c>
      <c r="I43" s="25">
        <v>1834880</v>
      </c>
      <c r="J43" s="25">
        <v>3468286</v>
      </c>
      <c r="K43" s="25">
        <v>1882719</v>
      </c>
      <c r="L43" s="26">
        <v>38332018</v>
      </c>
      <c r="M43" s="27">
        <f t="shared" si="11"/>
        <v>15966547744</v>
      </c>
      <c r="N43" s="2"/>
      <c r="O43" s="2"/>
      <c r="P43" s="2"/>
      <c r="Q43" s="2"/>
      <c r="R43" s="2"/>
    </row>
    <row r="44" spans="1:18" ht="18">
      <c r="A44" s="2"/>
      <c r="B44" s="23">
        <v>112</v>
      </c>
      <c r="C44" s="40" t="s">
        <v>65</v>
      </c>
      <c r="D44" s="25">
        <v>0</v>
      </c>
      <c r="E44" s="25">
        <v>0</v>
      </c>
      <c r="F44" s="25">
        <v>0</v>
      </c>
      <c r="G44" s="25">
        <v>0</v>
      </c>
      <c r="H44" s="25">
        <v>0</v>
      </c>
      <c r="I44" s="25">
        <v>0</v>
      </c>
      <c r="J44" s="25">
        <v>0</v>
      </c>
      <c r="K44" s="25">
        <v>0</v>
      </c>
      <c r="L44" s="26">
        <v>0</v>
      </c>
      <c r="M44" s="41">
        <f t="shared" si="11"/>
        <v>0</v>
      </c>
      <c r="N44" s="2"/>
      <c r="O44" s="2"/>
      <c r="P44" s="2"/>
      <c r="Q44" s="2"/>
      <c r="R44" s="2"/>
    </row>
    <row r="45" spans="1:18" ht="18">
      <c r="A45" s="2"/>
      <c r="B45" s="23">
        <v>113</v>
      </c>
      <c r="C45" s="40" t="s">
        <v>67</v>
      </c>
      <c r="D45" s="28">
        <v>170242994</v>
      </c>
      <c r="E45" s="25">
        <v>58494563</v>
      </c>
      <c r="F45" s="25">
        <v>157678717</v>
      </c>
      <c r="G45" s="25">
        <v>361374710</v>
      </c>
      <c r="H45" s="25">
        <v>0</v>
      </c>
      <c r="I45" s="25">
        <v>0</v>
      </c>
      <c r="J45" s="25">
        <v>0</v>
      </c>
      <c r="K45" s="25">
        <v>0</v>
      </c>
      <c r="L45" s="26">
        <v>34182480</v>
      </c>
      <c r="M45" s="27">
        <f t="shared" si="11"/>
        <v>781973464</v>
      </c>
      <c r="N45" s="2"/>
      <c r="O45" s="2"/>
      <c r="P45" s="2"/>
      <c r="Q45" s="2"/>
      <c r="R45" s="2"/>
    </row>
    <row r="46" spans="1:18" ht="15.75" customHeight="1">
      <c r="A46" s="3"/>
      <c r="B46" s="17">
        <v>120</v>
      </c>
      <c r="C46" s="39" t="s">
        <v>67</v>
      </c>
      <c r="D46" s="20">
        <v>3260000</v>
      </c>
      <c r="E46" s="20">
        <v>0</v>
      </c>
      <c r="F46" s="20">
        <v>0</v>
      </c>
      <c r="G46" s="20">
        <v>0</v>
      </c>
      <c r="H46" s="20">
        <v>0</v>
      </c>
      <c r="I46" s="20">
        <v>0</v>
      </c>
      <c r="J46" s="20">
        <v>0</v>
      </c>
      <c r="K46" s="20">
        <v>0</v>
      </c>
      <c r="L46" s="21">
        <v>230085646</v>
      </c>
      <c r="M46" s="22">
        <f t="shared" si="11"/>
        <v>233345646</v>
      </c>
      <c r="N46" s="3"/>
      <c r="O46" s="2"/>
      <c r="P46" s="2"/>
      <c r="Q46" s="2"/>
      <c r="R46" s="2"/>
    </row>
    <row r="47" spans="1:18" ht="18">
      <c r="A47" s="3"/>
      <c r="B47" s="17">
        <v>130</v>
      </c>
      <c r="C47" s="39" t="s">
        <v>72</v>
      </c>
      <c r="D47" s="20">
        <f aca="true" t="shared" si="13" ref="D47:L47">SUM(D32,D38,D42,D46)</f>
        <v>15883847111</v>
      </c>
      <c r="E47" s="20">
        <f t="shared" si="13"/>
        <v>150415947</v>
      </c>
      <c r="F47" s="20">
        <f t="shared" si="13"/>
        <v>272616384</v>
      </c>
      <c r="G47" s="20">
        <f t="shared" si="13"/>
        <v>364834627</v>
      </c>
      <c r="H47" s="20">
        <f t="shared" si="13"/>
        <v>366756</v>
      </c>
      <c r="I47" s="20">
        <f t="shared" si="13"/>
        <v>1834880</v>
      </c>
      <c r="J47" s="20">
        <f t="shared" si="13"/>
        <v>3468286</v>
      </c>
      <c r="K47" s="20">
        <f t="shared" si="13"/>
        <v>1882719</v>
      </c>
      <c r="L47" s="21">
        <f t="shared" si="13"/>
        <v>302600144</v>
      </c>
      <c r="M47" s="29">
        <f t="shared" si="11"/>
        <v>16981866854</v>
      </c>
      <c r="N47" s="3"/>
      <c r="O47" s="2"/>
      <c r="P47" s="2"/>
      <c r="Q47" s="2"/>
      <c r="R47" s="2"/>
    </row>
    <row r="48" spans="1:18" ht="18.75" thickBot="1">
      <c r="A48" s="3"/>
      <c r="B48" s="43">
        <v>140</v>
      </c>
      <c r="C48" s="44" t="s">
        <v>73</v>
      </c>
      <c r="D48" s="45">
        <f>SUM(D31,-D47)</f>
        <v>1235784652</v>
      </c>
      <c r="E48" s="45">
        <f aca="true" t="shared" si="14" ref="E48:M48">SUM(E31,-E47)</f>
        <v>-57650005</v>
      </c>
      <c r="F48" s="45">
        <f t="shared" si="14"/>
        <v>-167110819</v>
      </c>
      <c r="G48" s="45">
        <f t="shared" si="14"/>
        <v>-65872789</v>
      </c>
      <c r="H48" s="45">
        <f t="shared" si="14"/>
        <v>47494151</v>
      </c>
      <c r="I48" s="45">
        <f t="shared" si="14"/>
        <v>316081248</v>
      </c>
      <c r="J48" s="45">
        <f t="shared" si="14"/>
        <v>246531714</v>
      </c>
      <c r="K48" s="45">
        <f t="shared" si="14"/>
        <v>-1882719</v>
      </c>
      <c r="L48" s="45">
        <f t="shared" si="14"/>
        <v>984394700</v>
      </c>
      <c r="M48" s="45">
        <f t="shared" si="14"/>
        <v>2537770133</v>
      </c>
      <c r="N48" s="3"/>
      <c r="O48" s="2"/>
      <c r="P48" s="2"/>
      <c r="Q48" s="2"/>
      <c r="R48" s="2"/>
    </row>
    <row r="49" spans="1:18" ht="18" customHeight="1">
      <c r="A49" s="2"/>
      <c r="B49" s="46"/>
      <c r="C49" s="9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</row>
    <row r="50" spans="1:18" ht="18" customHeight="1">
      <c r="A50" s="2"/>
      <c r="B50" s="46"/>
      <c r="C50" s="9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</row>
    <row r="51" spans="1:18" ht="18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</row>
    <row r="52" spans="1:18" ht="18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</row>
    <row r="53" spans="1:18" ht="37.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</row>
    <row r="54" spans="1:18" ht="18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</row>
    <row r="55" ht="18"/>
    <row r="56" ht="18"/>
    <row r="57" ht="18"/>
    <row r="58" ht="18"/>
    <row r="59" ht="18"/>
    <row r="60" ht="18"/>
    <row r="61" ht="18"/>
  </sheetData>
  <sheetProtection/>
  <mergeCells count="1">
    <mergeCell ref="G5:J5"/>
  </mergeCells>
  <printOptions/>
  <pageMargins left="0.7874015748031497" right="0" top="0.1968503937007874" bottom="0.1968503937007874" header="0.1968503937007874" footer="0.1968503937007874"/>
  <pageSetup fitToHeight="1" fitToWidth="1" horizontalDpi="600" verticalDpi="600" orientation="landscape" paperSize="9" scale="4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BC Moldova Agroindbank 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2017-04-10T12:28:27Z</dcterms:created>
  <dcterms:modified xsi:type="dcterms:W3CDTF">2017-04-11T13:02:08Z</dcterms:modified>
  <cp:category/>
  <cp:version/>
  <cp:contentType/>
  <cp:contentStatus/>
</cp:coreProperties>
</file>