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10" tabRatio="336" activeTab="0"/>
  </bookViews>
  <sheets>
    <sheet name="RAPORT-Ajust10.07.2015" sheetId="1" r:id="rId1"/>
  </sheets>
  <definedNames>
    <definedName name="_xlnm.Print_Area" localSheetId="0">'RAPORT-Ajust10.07.2015'!$B$2:$M$53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<sst xmlns="http://schemas.openxmlformats.org/spreadsheetml/2006/main" count="92" uniqueCount="76">
  <si>
    <t xml:space="preserve"> FIN 27 - Expunerea la riscul ratei dobanzii                                                                        </t>
  </si>
  <si>
    <t>040</t>
  </si>
  <si>
    <t>L</t>
  </si>
  <si>
    <t>BC "Moldova-Agroindbank" S.A.</t>
  </si>
  <si>
    <t>Investitii pastrate pana la scadenta</t>
  </si>
  <si>
    <t>053</t>
  </si>
  <si>
    <t>092</t>
  </si>
  <si>
    <t>010</t>
  </si>
  <si>
    <t>6-9 luni</t>
  </si>
  <si>
    <t>021</t>
  </si>
  <si>
    <t>062</t>
  </si>
  <si>
    <t>Datorii constituite prin titluri</t>
  </si>
  <si>
    <t>Instrumente derivate detinute pentru tranzactionare</t>
  </si>
  <si>
    <t xml:space="preserve">Active financiare desemnate ca fiind evaluate la valoarea justa prin profit sau pierdere </t>
  </si>
  <si>
    <t>Credite si avansuri</t>
  </si>
  <si>
    <t>032</t>
  </si>
  <si>
    <t>Total obligatiuni financiare</t>
  </si>
  <si>
    <t>2-3 luni</t>
  </si>
  <si>
    <t>Imprumuturi  si creante</t>
  </si>
  <si>
    <t>043</t>
  </si>
  <si>
    <t>095</t>
  </si>
  <si>
    <t>050</t>
  </si>
  <si>
    <t>Numerar si echivalente de numerar</t>
  </si>
  <si>
    <t>091</t>
  </si>
  <si>
    <t>mai mult de 5 ani</t>
  </si>
  <si>
    <t>la data din 30 iunie 2015</t>
  </si>
  <si>
    <t>1-2  luni</t>
  </si>
  <si>
    <t>022</t>
  </si>
  <si>
    <t>061</t>
  </si>
  <si>
    <t>Alte active financiare</t>
  </si>
  <si>
    <t>Active financiare detinute pentru tranzactionare</t>
  </si>
  <si>
    <t>031</t>
  </si>
  <si>
    <t>Instrumente de datorie</t>
  </si>
  <si>
    <t>Active financiare disponibile pentru vinzare</t>
  </si>
  <si>
    <t>Rezerva minima obligatorie aferenta mijloacelor atrase in moneda liber convertibila</t>
  </si>
  <si>
    <t>042</t>
  </si>
  <si>
    <t>B</t>
  </si>
  <si>
    <t>9-12 luni</t>
  </si>
  <si>
    <t>1-5 ani</t>
  </si>
  <si>
    <t>Depozite</t>
  </si>
  <si>
    <t>090</t>
  </si>
  <si>
    <t>094</t>
  </si>
  <si>
    <t>051</t>
  </si>
  <si>
    <t>Pozitii scurte</t>
  </si>
  <si>
    <t>Total active financiare</t>
  </si>
  <si>
    <t>Alte datorii financiare</t>
  </si>
  <si>
    <t>060</t>
  </si>
  <si>
    <t>023</t>
  </si>
  <si>
    <t>Alte  datorii financiare</t>
  </si>
  <si>
    <t>030</t>
  </si>
  <si>
    <t>Total</t>
  </si>
  <si>
    <t>Decalaje de dobinda</t>
  </si>
  <si>
    <t>pina la 1 luna</t>
  </si>
  <si>
    <t>041</t>
  </si>
  <si>
    <t>A</t>
  </si>
  <si>
    <t>080</t>
  </si>
  <si>
    <t>Cod pozitie</t>
  </si>
  <si>
    <t>Datorii financiare evaluate la cost amortizat</t>
  </si>
  <si>
    <t>AGRNMD2X</t>
  </si>
  <si>
    <t>093</t>
  </si>
  <si>
    <t>Carolina Semeniuc</t>
  </si>
  <si>
    <t>052</t>
  </si>
  <si>
    <t>Unitatea de masura,  lei</t>
  </si>
  <si>
    <t>Datorii financiare detinute pentru tranzactionare</t>
  </si>
  <si>
    <t>024</t>
  </si>
  <si>
    <t>020</t>
  </si>
  <si>
    <t xml:space="preserve">Depozite </t>
  </si>
  <si>
    <t>3-6 luni</t>
  </si>
  <si>
    <t>033</t>
  </si>
  <si>
    <t>Serghei Cebotari</t>
  </si>
  <si>
    <t>070</t>
  </si>
  <si>
    <t>Instrumente de capitaluri proprii</t>
  </si>
  <si>
    <t>Fara dobinda</t>
  </si>
  <si>
    <t>Datorii financiare desemnate ca fiind evaluate la valoare justa prin profit sau pierdere</t>
  </si>
  <si>
    <t>Conducatorul bancii    ____________________</t>
  </si>
  <si>
    <t>Contabil-sef                 _____________________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</si>
</sst>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"/>
    <numFmt numFmtId="175" formatCode="#0.0"/>
    <numFmt numFmtId="176" formatCode="#0"/>
    <numFmt numFmtId="177" formatCode="#,##0.0"/>
    <numFmt numFmtId="178" formatCode="#0.000000000000000"/>
    <numFmt numFmtId="179" formatCode="#0.00000000000000"/>
    <numFmt numFmtId="180" formatCode="#0.0000000000000"/>
    <numFmt numFmtId="181" formatCode="#0.000000000000"/>
    <numFmt numFmtId="182" formatCode="#0.00000000000"/>
    <numFmt numFmtId="183" formatCode="#0.0000000000"/>
    <numFmt numFmtId="184" formatCode="#0.000000000"/>
    <numFmt numFmtId="185" formatCode="#0.00000000"/>
    <numFmt numFmtId="186" formatCode="#0.0000000"/>
    <numFmt numFmtId="187" formatCode="#0.000000"/>
    <numFmt numFmtId="188" formatCode="#0.00000"/>
    <numFmt numFmtId="189" formatCode="#0.0000"/>
    <numFmt numFmtId="190" formatCode="#0.000"/>
    <numFmt numFmtId="191" formatCode="#0.000000000000000000"/>
    <numFmt numFmtId="192" formatCode="#0.00000000000000000"/>
    <numFmt numFmtId="193" formatCode="#0.0000000000000000"/>
    <numFmt numFmtId="194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right" wrapText="1"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 wrapText="1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4" fontId="6" fillId="35" borderId="0" xfId="0" applyNumberFormat="1" applyFont="1" applyFill="1" applyAlignment="1">
      <alignment/>
    </xf>
    <xf numFmtId="0" fontId="6" fillId="35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Alignment="1">
      <alignment horizontal="right"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vertical="top" wrapText="1"/>
      <protection/>
    </xf>
    <xf numFmtId="0" fontId="4" fillId="34" borderId="16" xfId="0" applyNumberFormat="1" applyFont="1" applyFill="1" applyBorder="1" applyAlignment="1" applyProtection="1">
      <alignment horizontal="center"/>
      <protection/>
    </xf>
    <xf numFmtId="0" fontId="4" fillId="34" borderId="13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3" fontId="4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60" zoomScalePageLayoutView="0" workbookViewId="0" topLeftCell="A18">
      <selection activeCell="D44" sqref="D44"/>
    </sheetView>
  </sheetViews>
  <sheetFormatPr defaultColWidth="9.140625" defaultRowHeight="12.75"/>
  <cols>
    <col min="1" max="1" width="4.7109375" style="2" customWidth="1"/>
    <col min="2" max="2" width="11.00390625" style="2" customWidth="1"/>
    <col min="3" max="3" width="62.8515625" style="2" customWidth="1"/>
    <col min="4" max="4" width="19.57421875" style="2" customWidth="1"/>
    <col min="5" max="5" width="17.57421875" style="2" customWidth="1"/>
    <col min="6" max="6" width="17.28125" style="2" customWidth="1"/>
    <col min="7" max="7" width="17.7109375" style="2" customWidth="1"/>
    <col min="8" max="8" width="18.28125" style="2" customWidth="1"/>
    <col min="9" max="9" width="18.8515625" style="2" customWidth="1"/>
    <col min="10" max="10" width="19.140625" style="2" customWidth="1"/>
    <col min="11" max="11" width="17.57421875" style="2" customWidth="1"/>
    <col min="12" max="12" width="18.421875" style="2" customWidth="1"/>
    <col min="13" max="13" width="19.140625" style="24" customWidth="1"/>
    <col min="14" max="14" width="18.28125" style="2" customWidth="1"/>
    <col min="15" max="250" width="9.140625" style="2" customWidth="1"/>
    <col min="251" max="16384" width="9.140625" style="2" customWidth="1"/>
  </cols>
  <sheetData>
    <row r="1" spans="1:18" ht="18">
      <c r="A1" s="19" t="s">
        <v>2</v>
      </c>
      <c r="B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2"/>
      <c r="P1" s="22"/>
      <c r="Q1" s="22"/>
      <c r="R1" s="20"/>
    </row>
    <row r="2" spans="1:18" ht="18" customHeight="1">
      <c r="A2" s="20"/>
      <c r="B2" s="20"/>
      <c r="C2" s="23" t="s">
        <v>3</v>
      </c>
      <c r="D2" s="20"/>
      <c r="E2" s="20"/>
      <c r="F2" s="20"/>
      <c r="G2" s="2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0.25" customHeight="1">
      <c r="A3" s="20"/>
      <c r="B3" s="20"/>
      <c r="C3" s="23" t="s">
        <v>58</v>
      </c>
      <c r="D3" s="20"/>
      <c r="G3" s="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8">
      <c r="A4" s="20"/>
      <c r="B4" s="20"/>
      <c r="C4" s="20"/>
      <c r="E4" s="20"/>
      <c r="F4" s="25" t="s">
        <v>0</v>
      </c>
      <c r="J4" s="20"/>
      <c r="K4" s="20"/>
      <c r="L4" s="20"/>
      <c r="M4" s="20"/>
      <c r="N4" s="20"/>
      <c r="O4" s="20"/>
      <c r="P4" s="20"/>
      <c r="Q4" s="20"/>
      <c r="R4" s="20"/>
    </row>
    <row r="5" spans="1:18" ht="17.25" customHeight="1">
      <c r="A5" s="20"/>
      <c r="B5" s="20"/>
      <c r="C5" s="20"/>
      <c r="E5" s="20"/>
      <c r="G5" s="1" t="s">
        <v>25</v>
      </c>
      <c r="H5" s="26"/>
      <c r="I5" s="26"/>
      <c r="J5" s="26"/>
      <c r="K5" s="20"/>
      <c r="L5" s="20"/>
      <c r="M5" s="20"/>
      <c r="N5" s="20"/>
      <c r="O5" s="20"/>
      <c r="P5" s="20"/>
      <c r="Q5" s="20"/>
      <c r="R5" s="20"/>
    </row>
    <row r="6" spans="1:18" ht="14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L6" s="20"/>
      <c r="M6" s="27" t="s">
        <v>62</v>
      </c>
      <c r="N6" s="20"/>
      <c r="O6" s="20"/>
      <c r="P6" s="20"/>
      <c r="Q6" s="20"/>
      <c r="R6" s="20"/>
    </row>
    <row r="7" spans="1:18" ht="36">
      <c r="A7" s="20"/>
      <c r="B7" s="3" t="s">
        <v>56</v>
      </c>
      <c r="C7" s="4"/>
      <c r="D7" s="4" t="s">
        <v>52</v>
      </c>
      <c r="E7" s="4" t="s">
        <v>26</v>
      </c>
      <c r="F7" s="4" t="s">
        <v>17</v>
      </c>
      <c r="G7" s="4" t="s">
        <v>67</v>
      </c>
      <c r="H7" s="4" t="s">
        <v>8</v>
      </c>
      <c r="I7" s="4" t="s">
        <v>37</v>
      </c>
      <c r="J7" s="4" t="s">
        <v>38</v>
      </c>
      <c r="K7" s="4" t="s">
        <v>24</v>
      </c>
      <c r="L7" s="4" t="s">
        <v>72</v>
      </c>
      <c r="M7" s="5" t="s">
        <v>50</v>
      </c>
      <c r="N7" s="20"/>
      <c r="O7" s="20"/>
      <c r="P7" s="20"/>
      <c r="Q7" s="20"/>
      <c r="R7" s="20"/>
    </row>
    <row r="8" spans="1:18" ht="18">
      <c r="A8" s="20"/>
      <c r="B8" s="48" t="s">
        <v>54</v>
      </c>
      <c r="C8" s="6" t="s">
        <v>36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49">
        <v>10</v>
      </c>
      <c r="N8" s="20"/>
      <c r="O8" s="20"/>
      <c r="P8" s="20"/>
      <c r="Q8" s="20"/>
      <c r="R8" s="20"/>
    </row>
    <row r="9" spans="1:18" ht="21.75" customHeight="1">
      <c r="A9" s="23"/>
      <c r="B9" s="28" t="s">
        <v>7</v>
      </c>
      <c r="C9" s="29" t="s">
        <v>22</v>
      </c>
      <c r="D9" s="7">
        <f>4574434454+41601600</f>
        <v>4616036054</v>
      </c>
      <c r="E9" s="8">
        <v>32528133</v>
      </c>
      <c r="F9" s="7">
        <v>27229660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392106838</v>
      </c>
      <c r="M9" s="12">
        <f>SUM(D9:L9)</f>
        <v>5067900685</v>
      </c>
      <c r="N9" s="23"/>
      <c r="O9" s="20"/>
      <c r="P9" s="20"/>
      <c r="Q9" s="20"/>
      <c r="R9" s="20"/>
    </row>
    <row r="10" spans="1:18" ht="36">
      <c r="A10" s="23"/>
      <c r="B10" s="28" t="s">
        <v>65</v>
      </c>
      <c r="C10" s="30" t="s">
        <v>30</v>
      </c>
      <c r="D10" s="8">
        <f aca="true" t="shared" si="0" ref="D10:K10">SUM(D11:D14)</f>
        <v>4921034</v>
      </c>
      <c r="E10" s="8">
        <f t="shared" si="0"/>
        <v>0</v>
      </c>
      <c r="F10" s="8">
        <f t="shared" si="0"/>
        <v>0</v>
      </c>
      <c r="G10" s="8">
        <f t="shared" si="0"/>
        <v>48324488</v>
      </c>
      <c r="H10" s="8">
        <f t="shared" si="0"/>
        <v>0</v>
      </c>
      <c r="I10" s="8">
        <f t="shared" si="0"/>
        <v>6755046</v>
      </c>
      <c r="J10" s="8">
        <f t="shared" si="0"/>
        <v>0</v>
      </c>
      <c r="K10" s="8">
        <f t="shared" si="0"/>
        <v>0</v>
      </c>
      <c r="L10" s="8">
        <v>0</v>
      </c>
      <c r="M10" s="12">
        <f>SUM(D10:L10)</f>
        <v>60000568</v>
      </c>
      <c r="N10" s="23"/>
      <c r="O10" s="20"/>
      <c r="P10" s="20"/>
      <c r="Q10" s="20"/>
      <c r="R10" s="20"/>
    </row>
    <row r="11" spans="1:18" ht="21" customHeight="1">
      <c r="A11" s="20"/>
      <c r="B11" s="31" t="s">
        <v>9</v>
      </c>
      <c r="C11" s="32" t="s">
        <v>12</v>
      </c>
      <c r="D11" s="9">
        <v>-59966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f>SUM(D11:L11)</f>
        <v>-59966</v>
      </c>
      <c r="N11" s="20"/>
      <c r="O11" s="20"/>
      <c r="P11" s="20"/>
      <c r="Q11" s="20"/>
      <c r="R11" s="20"/>
    </row>
    <row r="12" spans="1:18" ht="21" customHeight="1">
      <c r="A12" s="20"/>
      <c r="B12" s="31" t="s">
        <v>27</v>
      </c>
      <c r="C12" s="33" t="s">
        <v>71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f>SUM(D12:L12)</f>
        <v>0</v>
      </c>
      <c r="N12" s="20"/>
      <c r="O12" s="20"/>
      <c r="P12" s="20"/>
      <c r="Q12" s="20"/>
      <c r="R12" s="20"/>
    </row>
    <row r="13" spans="1:18" ht="21" customHeight="1">
      <c r="A13" s="20"/>
      <c r="B13" s="31" t="s">
        <v>47</v>
      </c>
      <c r="C13" s="33" t="s">
        <v>32</v>
      </c>
      <c r="D13" s="9">
        <v>4981000</v>
      </c>
      <c r="E13" s="9">
        <v>0</v>
      </c>
      <c r="F13" s="11">
        <v>0</v>
      </c>
      <c r="G13" s="9">
        <v>48324488</v>
      </c>
      <c r="H13" s="9">
        <v>0</v>
      </c>
      <c r="I13" s="9">
        <v>6755046</v>
      </c>
      <c r="J13" s="9">
        <v>0</v>
      </c>
      <c r="K13" s="9">
        <v>0</v>
      </c>
      <c r="L13" s="9">
        <v>0</v>
      </c>
      <c r="M13" s="10">
        <f>SUM(D13:L13)</f>
        <v>60060534</v>
      </c>
      <c r="N13" s="20"/>
      <c r="O13" s="20"/>
      <c r="P13" s="20"/>
      <c r="Q13" s="20"/>
      <c r="R13" s="20"/>
    </row>
    <row r="14" spans="1:18" ht="21" customHeight="1">
      <c r="A14" s="20"/>
      <c r="B14" s="31" t="s">
        <v>64</v>
      </c>
      <c r="C14" s="33" t="s">
        <v>14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>
        <v>0</v>
      </c>
      <c r="N14" s="20"/>
      <c r="O14" s="20"/>
      <c r="P14" s="20"/>
      <c r="Q14" s="20"/>
      <c r="R14" s="20"/>
    </row>
    <row r="15" spans="1:18" ht="36.75" customHeight="1">
      <c r="A15" s="23"/>
      <c r="B15" s="28" t="s">
        <v>49</v>
      </c>
      <c r="C15" s="34" t="s">
        <v>13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2">
        <v>0</v>
      </c>
      <c r="N15" s="23"/>
      <c r="O15" s="20"/>
      <c r="P15" s="20"/>
      <c r="Q15" s="20"/>
      <c r="R15" s="20"/>
    </row>
    <row r="16" spans="1:18" ht="21.75" customHeight="1">
      <c r="A16" s="20"/>
      <c r="B16" s="31" t="s">
        <v>31</v>
      </c>
      <c r="C16" s="33" t="s">
        <v>71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0">
        <v>0</v>
      </c>
      <c r="N16" s="20"/>
      <c r="O16" s="20"/>
      <c r="P16" s="20"/>
      <c r="Q16" s="20"/>
      <c r="R16" s="20"/>
    </row>
    <row r="17" spans="1:18" ht="21.75" customHeight="1">
      <c r="A17" s="20"/>
      <c r="B17" s="31" t="s">
        <v>15</v>
      </c>
      <c r="C17" s="33" t="s">
        <v>32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v>0</v>
      </c>
      <c r="N17" s="20"/>
      <c r="O17" s="20"/>
      <c r="P17" s="20"/>
      <c r="Q17" s="20"/>
      <c r="R17" s="20"/>
    </row>
    <row r="18" spans="1:18" ht="21.75" customHeight="1">
      <c r="A18" s="20"/>
      <c r="B18" s="31" t="s">
        <v>68</v>
      </c>
      <c r="C18" s="33" t="s">
        <v>14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0">
        <v>0</v>
      </c>
      <c r="N18" s="20"/>
      <c r="O18" s="20"/>
      <c r="P18" s="20"/>
      <c r="Q18" s="20"/>
      <c r="R18" s="20"/>
    </row>
    <row r="19" spans="1:18" ht="21.75" customHeight="1">
      <c r="A19" s="23"/>
      <c r="B19" s="28" t="s">
        <v>1</v>
      </c>
      <c r="C19" s="29" t="s">
        <v>33</v>
      </c>
      <c r="D19" s="8">
        <f aca="true" t="shared" si="1" ref="D19:L19">SUM(D20:D22)</f>
        <v>186501684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12">
        <f aca="true" t="shared" si="2" ref="M19:M33">SUM(D19:L19)</f>
        <v>186501684</v>
      </c>
      <c r="N19" s="23"/>
      <c r="O19" s="20"/>
      <c r="P19" s="20"/>
      <c r="Q19" s="20"/>
      <c r="R19" s="20"/>
    </row>
    <row r="20" spans="1:18" ht="21.75" customHeight="1">
      <c r="A20" s="20"/>
      <c r="B20" s="31" t="s">
        <v>53</v>
      </c>
      <c r="C20" s="33" t="s">
        <v>71</v>
      </c>
      <c r="D20" s="9">
        <v>186501684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f t="shared" si="2"/>
        <v>186501684</v>
      </c>
      <c r="N20" s="20"/>
      <c r="O20" s="20"/>
      <c r="P20" s="20"/>
      <c r="Q20" s="20"/>
      <c r="R20" s="20"/>
    </row>
    <row r="21" spans="1:18" ht="21.75" customHeight="1">
      <c r="A21" s="20"/>
      <c r="B21" s="31" t="s">
        <v>35</v>
      </c>
      <c r="C21" s="33" t="s">
        <v>32</v>
      </c>
      <c r="D21" s="9">
        <f>ABS(0+0+0+0+0+0+0+0)</f>
        <v>0</v>
      </c>
      <c r="E21" s="9">
        <f aca="true" t="shared" si="3" ref="E21:L21">ABS(0)</f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10">
        <f t="shared" si="2"/>
        <v>0</v>
      </c>
      <c r="N21" s="20"/>
      <c r="O21" s="20"/>
      <c r="P21" s="20"/>
      <c r="Q21" s="20"/>
      <c r="R21" s="20"/>
    </row>
    <row r="22" spans="1:18" ht="21.75" customHeight="1">
      <c r="A22" s="20"/>
      <c r="B22" s="31" t="s">
        <v>19</v>
      </c>
      <c r="C22" s="33" t="s">
        <v>14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f t="shared" si="2"/>
        <v>0</v>
      </c>
      <c r="N22" s="20"/>
      <c r="O22" s="20"/>
      <c r="P22" s="20"/>
      <c r="Q22" s="20"/>
      <c r="R22" s="20"/>
    </row>
    <row r="23" spans="1:18" ht="21.75" customHeight="1">
      <c r="A23" s="23"/>
      <c r="B23" s="28" t="s">
        <v>21</v>
      </c>
      <c r="C23" s="29" t="s">
        <v>18</v>
      </c>
      <c r="D23" s="8">
        <f aca="true" t="shared" si="4" ref="D23:L23">SUM(D24:D26)</f>
        <v>11206855390</v>
      </c>
      <c r="E23" s="8">
        <f t="shared" si="4"/>
        <v>4727606</v>
      </c>
      <c r="F23" s="8">
        <f t="shared" si="4"/>
        <v>1864658</v>
      </c>
      <c r="G23" s="8">
        <f t="shared" si="4"/>
        <v>1166776</v>
      </c>
      <c r="H23" s="8">
        <f t="shared" si="4"/>
        <v>1477917</v>
      </c>
      <c r="I23" s="8">
        <f t="shared" si="4"/>
        <v>1555702</v>
      </c>
      <c r="J23" s="8">
        <f t="shared" si="4"/>
        <v>32514170</v>
      </c>
      <c r="K23" s="8">
        <f t="shared" si="4"/>
        <v>49393536</v>
      </c>
      <c r="L23" s="8">
        <f t="shared" si="4"/>
        <v>181872721</v>
      </c>
      <c r="M23" s="12">
        <f t="shared" si="2"/>
        <v>11481428476</v>
      </c>
      <c r="N23" s="23"/>
      <c r="O23" s="20"/>
      <c r="P23" s="20"/>
      <c r="Q23" s="20"/>
      <c r="R23" s="20"/>
    </row>
    <row r="24" spans="1:18" ht="21.75" customHeight="1">
      <c r="A24" s="20"/>
      <c r="B24" s="31" t="s">
        <v>42</v>
      </c>
      <c r="C24" s="33" t="s">
        <v>32</v>
      </c>
      <c r="D24" s="9">
        <v>4338680</v>
      </c>
      <c r="E24" s="9">
        <v>4338681</v>
      </c>
      <c r="F24" s="9">
        <v>1475733</v>
      </c>
      <c r="G24" s="9">
        <f>ABS(0+0)</f>
        <v>0</v>
      </c>
      <c r="H24" s="9">
        <f>ABS(0+0)</f>
        <v>0</v>
      </c>
      <c r="I24" s="9">
        <f>ABS(0+0)</f>
        <v>0</v>
      </c>
      <c r="J24" s="9">
        <f>ABS(0+0)</f>
        <v>0</v>
      </c>
      <c r="K24" s="13">
        <f>ABS(0+0)</f>
        <v>0</v>
      </c>
      <c r="L24" s="9">
        <v>0</v>
      </c>
      <c r="M24" s="10">
        <f t="shared" si="2"/>
        <v>10153094</v>
      </c>
      <c r="N24" s="20"/>
      <c r="O24" s="20"/>
      <c r="P24" s="20"/>
      <c r="Q24" s="20"/>
      <c r="R24" s="20"/>
    </row>
    <row r="25" spans="1:18" ht="36">
      <c r="A25" s="20"/>
      <c r="B25" s="31" t="s">
        <v>61</v>
      </c>
      <c r="C25" s="35" t="s">
        <v>34</v>
      </c>
      <c r="D25" s="9">
        <f>ABS(-943989421+0)</f>
        <v>943989421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f t="shared" si="2"/>
        <v>943989421</v>
      </c>
      <c r="N25" s="20"/>
      <c r="O25" s="20"/>
      <c r="P25" s="20"/>
      <c r="Q25" s="20"/>
      <c r="R25" s="20"/>
    </row>
    <row r="26" spans="1:18" ht="20.25" customHeight="1">
      <c r="A26" s="20"/>
      <c r="B26" s="31" t="s">
        <v>5</v>
      </c>
      <c r="C26" s="33" t="s">
        <v>14</v>
      </c>
      <c r="D26" s="9">
        <v>10258527289</v>
      </c>
      <c r="E26" s="9">
        <v>388925</v>
      </c>
      <c r="F26" s="9">
        <v>388925</v>
      </c>
      <c r="G26" s="9">
        <v>1166776</v>
      </c>
      <c r="H26" s="9">
        <v>1477917</v>
      </c>
      <c r="I26" s="9">
        <v>1555702</v>
      </c>
      <c r="J26" s="9">
        <v>32514170</v>
      </c>
      <c r="K26" s="9">
        <v>49393536</v>
      </c>
      <c r="L26" s="9">
        <v>181872721</v>
      </c>
      <c r="M26" s="10">
        <f>SUM(D26:L26)</f>
        <v>10527285961</v>
      </c>
      <c r="N26" s="20"/>
      <c r="O26" s="20"/>
      <c r="P26" s="20"/>
      <c r="Q26" s="20"/>
      <c r="R26" s="20"/>
    </row>
    <row r="27" spans="1:18" ht="20.25" customHeight="1">
      <c r="A27" s="23"/>
      <c r="B27" s="28" t="s">
        <v>46</v>
      </c>
      <c r="C27" s="29" t="s">
        <v>4</v>
      </c>
      <c r="D27" s="8">
        <f aca="true" t="shared" si="5" ref="D27:L27">SUM(D28:D29)</f>
        <v>59524680</v>
      </c>
      <c r="E27" s="8">
        <f t="shared" si="5"/>
        <v>24816463</v>
      </c>
      <c r="F27" s="8">
        <f t="shared" si="5"/>
        <v>84696049</v>
      </c>
      <c r="G27" s="8">
        <f t="shared" si="5"/>
        <v>372889375</v>
      </c>
      <c r="H27" s="8">
        <f t="shared" si="5"/>
        <v>18440246</v>
      </c>
      <c r="I27" s="8">
        <f t="shared" si="5"/>
        <v>75560971</v>
      </c>
      <c r="J27" s="8">
        <f t="shared" si="5"/>
        <v>7316900</v>
      </c>
      <c r="K27" s="8">
        <f t="shared" si="5"/>
        <v>0</v>
      </c>
      <c r="L27" s="8">
        <f t="shared" si="5"/>
        <v>0</v>
      </c>
      <c r="M27" s="12">
        <f t="shared" si="2"/>
        <v>643244684</v>
      </c>
      <c r="N27" s="23"/>
      <c r="O27" s="20"/>
      <c r="P27" s="20"/>
      <c r="Q27" s="20"/>
      <c r="R27" s="20"/>
    </row>
    <row r="28" spans="1:18" ht="20.25" customHeight="1">
      <c r="A28" s="20"/>
      <c r="B28" s="31" t="s">
        <v>28</v>
      </c>
      <c r="C28" s="33" t="s">
        <v>32</v>
      </c>
      <c r="D28" s="11">
        <v>59524680</v>
      </c>
      <c r="E28" s="9">
        <v>24816463</v>
      </c>
      <c r="F28" s="9">
        <v>84696049</v>
      </c>
      <c r="G28" s="9">
        <v>372889375</v>
      </c>
      <c r="H28" s="9">
        <v>18440246</v>
      </c>
      <c r="I28" s="9">
        <v>75560971</v>
      </c>
      <c r="J28" s="9">
        <v>7316900</v>
      </c>
      <c r="K28" s="9">
        <v>0</v>
      </c>
      <c r="L28" s="9">
        <v>0</v>
      </c>
      <c r="M28" s="10">
        <f t="shared" si="2"/>
        <v>643244684</v>
      </c>
      <c r="N28" s="20"/>
      <c r="O28" s="20"/>
      <c r="P28" s="20"/>
      <c r="Q28" s="20"/>
      <c r="R28" s="20"/>
    </row>
    <row r="29" spans="1:18" ht="20.25" customHeight="1">
      <c r="A29" s="20"/>
      <c r="B29" s="31" t="s">
        <v>10</v>
      </c>
      <c r="C29" s="33" t="s">
        <v>14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f t="shared" si="2"/>
        <v>0</v>
      </c>
      <c r="N29" s="20"/>
      <c r="O29" s="20"/>
      <c r="P29" s="20"/>
      <c r="Q29" s="20"/>
      <c r="R29" s="20"/>
    </row>
    <row r="30" spans="1:18" ht="20.25" customHeight="1">
      <c r="A30" s="23"/>
      <c r="B30" s="28" t="s">
        <v>70</v>
      </c>
      <c r="C30" s="29" t="s">
        <v>29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55649253</v>
      </c>
      <c r="M30" s="12">
        <f t="shared" si="2"/>
        <v>55649253</v>
      </c>
      <c r="N30" s="23"/>
      <c r="O30" s="20"/>
      <c r="P30" s="20"/>
      <c r="Q30" s="20"/>
      <c r="R30" s="20"/>
    </row>
    <row r="31" spans="1:18" ht="21.75" customHeight="1">
      <c r="A31" s="23"/>
      <c r="B31" s="36" t="s">
        <v>55</v>
      </c>
      <c r="C31" s="37" t="s">
        <v>44</v>
      </c>
      <c r="D31" s="14">
        <f aca="true" t="shared" si="6" ref="D31:L31">SUM(D9,D10,D15,D19,D23,D27,D30)</f>
        <v>16073838842</v>
      </c>
      <c r="E31" s="14">
        <f t="shared" si="6"/>
        <v>62072202</v>
      </c>
      <c r="F31" s="14">
        <f t="shared" si="6"/>
        <v>113790367</v>
      </c>
      <c r="G31" s="14">
        <f t="shared" si="6"/>
        <v>422380639</v>
      </c>
      <c r="H31" s="14">
        <f t="shared" si="6"/>
        <v>19918163</v>
      </c>
      <c r="I31" s="14">
        <f t="shared" si="6"/>
        <v>83871719</v>
      </c>
      <c r="J31" s="14">
        <f t="shared" si="6"/>
        <v>39831070</v>
      </c>
      <c r="K31" s="14">
        <f t="shared" si="6"/>
        <v>49393536</v>
      </c>
      <c r="L31" s="14">
        <f t="shared" si="6"/>
        <v>629628812</v>
      </c>
      <c r="M31" s="15">
        <f t="shared" si="2"/>
        <v>17494725350</v>
      </c>
      <c r="N31" s="23"/>
      <c r="O31" s="20"/>
      <c r="P31" s="20"/>
      <c r="Q31" s="20"/>
      <c r="R31" s="20"/>
    </row>
    <row r="32" spans="1:18" ht="34.5" customHeight="1">
      <c r="A32" s="23"/>
      <c r="B32" s="28" t="s">
        <v>40</v>
      </c>
      <c r="C32" s="29" t="s">
        <v>63</v>
      </c>
      <c r="D32" s="8">
        <f aca="true" t="shared" si="7" ref="D32:L32">SUM(D33:D37)</f>
        <v>-108173</v>
      </c>
      <c r="E32" s="8">
        <f t="shared" si="7"/>
        <v>0</v>
      </c>
      <c r="F32" s="8">
        <f t="shared" si="7"/>
        <v>0</v>
      </c>
      <c r="G32" s="8">
        <f t="shared" si="7"/>
        <v>0</v>
      </c>
      <c r="H32" s="8">
        <f t="shared" si="7"/>
        <v>0</v>
      </c>
      <c r="I32" s="8">
        <f t="shared" si="7"/>
        <v>0</v>
      </c>
      <c r="J32" s="8">
        <f t="shared" si="7"/>
        <v>0</v>
      </c>
      <c r="K32" s="8">
        <f t="shared" si="7"/>
        <v>0</v>
      </c>
      <c r="L32" s="8">
        <f t="shared" si="7"/>
        <v>0</v>
      </c>
      <c r="M32" s="12">
        <f t="shared" si="2"/>
        <v>-108173</v>
      </c>
      <c r="N32" s="23"/>
      <c r="O32" s="20"/>
      <c r="P32" s="20"/>
      <c r="Q32" s="20"/>
      <c r="R32" s="20"/>
    </row>
    <row r="33" spans="1:18" ht="21.75" customHeight="1">
      <c r="A33" s="20"/>
      <c r="B33" s="31" t="s">
        <v>23</v>
      </c>
      <c r="C33" s="33" t="s">
        <v>12</v>
      </c>
      <c r="D33" s="9">
        <v>-108173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">
        <f t="shared" si="2"/>
        <v>-108173</v>
      </c>
      <c r="N33" s="20"/>
      <c r="O33" s="20"/>
      <c r="P33" s="20"/>
      <c r="Q33" s="20"/>
      <c r="R33" s="20"/>
    </row>
    <row r="34" spans="1:18" ht="21.75" customHeight="1">
      <c r="A34" s="20"/>
      <c r="B34" s="31" t="s">
        <v>6</v>
      </c>
      <c r="C34" s="33" t="s">
        <v>43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">
        <v>0</v>
      </c>
      <c r="N34" s="20"/>
      <c r="O34" s="20"/>
      <c r="P34" s="20"/>
      <c r="Q34" s="20"/>
      <c r="R34" s="20"/>
    </row>
    <row r="35" spans="1:18" ht="21.75" customHeight="1">
      <c r="A35" s="20"/>
      <c r="B35" s="31" t="s">
        <v>59</v>
      </c>
      <c r="C35" s="33" t="s">
        <v>39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">
        <v>0</v>
      </c>
      <c r="N35" s="20"/>
      <c r="O35" s="20"/>
      <c r="P35" s="20"/>
      <c r="Q35" s="20"/>
      <c r="R35" s="20"/>
    </row>
    <row r="36" spans="1:18" ht="21.75" customHeight="1">
      <c r="A36" s="20"/>
      <c r="B36" s="31" t="s">
        <v>41</v>
      </c>
      <c r="C36" s="33" t="s">
        <v>11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>
        <v>0</v>
      </c>
      <c r="N36" s="20"/>
      <c r="O36" s="20"/>
      <c r="P36" s="20"/>
      <c r="Q36" s="20"/>
      <c r="R36" s="20"/>
    </row>
    <row r="37" spans="1:18" ht="21.75" customHeight="1">
      <c r="A37" s="20"/>
      <c r="B37" s="31" t="s">
        <v>20</v>
      </c>
      <c r="C37" s="33" t="s">
        <v>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  <c r="N37" s="20"/>
      <c r="O37" s="20"/>
      <c r="P37" s="20"/>
      <c r="Q37" s="20"/>
      <c r="R37" s="20"/>
    </row>
    <row r="38" spans="1:18" ht="38.25" customHeight="1">
      <c r="A38" s="23"/>
      <c r="B38" s="28">
        <v>100</v>
      </c>
      <c r="C38" s="34" t="s">
        <v>73</v>
      </c>
      <c r="D38" s="8">
        <f aca="true" t="shared" si="8" ref="D38:L38">SUM(D39:D41)</f>
        <v>0</v>
      </c>
      <c r="E38" s="8">
        <f t="shared" si="8"/>
        <v>0</v>
      </c>
      <c r="F38" s="8">
        <f t="shared" si="8"/>
        <v>0</v>
      </c>
      <c r="G38" s="8">
        <f t="shared" si="8"/>
        <v>0</v>
      </c>
      <c r="H38" s="8">
        <f t="shared" si="8"/>
        <v>0</v>
      </c>
      <c r="I38" s="8">
        <f t="shared" si="8"/>
        <v>0</v>
      </c>
      <c r="J38" s="8">
        <f t="shared" si="8"/>
        <v>0</v>
      </c>
      <c r="K38" s="8">
        <f t="shared" si="8"/>
        <v>0</v>
      </c>
      <c r="L38" s="8">
        <f t="shared" si="8"/>
        <v>0</v>
      </c>
      <c r="M38" s="12">
        <f>SUM(D38:L38)</f>
        <v>0</v>
      </c>
      <c r="N38" s="23"/>
      <c r="O38" s="20"/>
      <c r="P38" s="20"/>
      <c r="Q38" s="20"/>
      <c r="R38" s="20"/>
    </row>
    <row r="39" spans="1:18" ht="21.75" customHeight="1">
      <c r="A39" s="20"/>
      <c r="B39" s="31">
        <v>101</v>
      </c>
      <c r="C39" s="33" t="s">
        <v>39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  <c r="N39" s="20"/>
      <c r="O39" s="20"/>
      <c r="P39" s="20"/>
      <c r="Q39" s="20"/>
      <c r="R39" s="20"/>
    </row>
    <row r="40" spans="1:18" ht="21.75" customHeight="1">
      <c r="A40" s="20"/>
      <c r="B40" s="31">
        <v>102</v>
      </c>
      <c r="C40" s="33" t="s">
        <v>11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>
        <v>0</v>
      </c>
      <c r="N40" s="20"/>
      <c r="O40" s="20"/>
      <c r="P40" s="20"/>
      <c r="Q40" s="20"/>
      <c r="R40" s="20"/>
    </row>
    <row r="41" spans="1:18" ht="21.75" customHeight="1">
      <c r="A41" s="20"/>
      <c r="B41" s="31">
        <v>103</v>
      </c>
      <c r="C41" s="33" t="s">
        <v>48</v>
      </c>
      <c r="D41" s="9">
        <f>0</f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">
        <f aca="true" t="shared" si="9" ref="M41:M46">SUM(D41:L41)</f>
        <v>0</v>
      </c>
      <c r="N41" s="20"/>
      <c r="O41" s="20"/>
      <c r="P41" s="20"/>
      <c r="Q41" s="20"/>
      <c r="R41" s="20"/>
    </row>
    <row r="42" spans="1:18" ht="21" customHeight="1">
      <c r="A42" s="23"/>
      <c r="B42" s="28">
        <v>110</v>
      </c>
      <c r="C42" s="29" t="s">
        <v>57</v>
      </c>
      <c r="D42" s="8">
        <f aca="true" t="shared" si="10" ref="D42:L42">SUM(D43:D45)</f>
        <v>12657765181</v>
      </c>
      <c r="E42" s="8">
        <f t="shared" si="10"/>
        <v>431678661</v>
      </c>
      <c r="F42" s="8">
        <f t="shared" si="10"/>
        <v>472528345</v>
      </c>
      <c r="G42" s="8">
        <f t="shared" si="10"/>
        <v>1298815820</v>
      </c>
      <c r="H42" s="8">
        <f t="shared" si="10"/>
        <v>7179695</v>
      </c>
      <c r="I42" s="8">
        <f t="shared" si="10"/>
        <v>187341</v>
      </c>
      <c r="J42" s="8">
        <f t="shared" si="10"/>
        <v>9644193</v>
      </c>
      <c r="K42" s="8">
        <f t="shared" si="10"/>
        <v>10400400</v>
      </c>
      <c r="L42" s="8">
        <f t="shared" si="10"/>
        <v>115444373</v>
      </c>
      <c r="M42" s="12">
        <f t="shared" si="9"/>
        <v>15003644009</v>
      </c>
      <c r="N42" s="23"/>
      <c r="O42" s="20"/>
      <c r="P42" s="20"/>
      <c r="Q42" s="20"/>
      <c r="R42" s="20"/>
    </row>
    <row r="43" spans="1:18" ht="21.75" customHeight="1">
      <c r="A43" s="20"/>
      <c r="B43" s="31">
        <v>111</v>
      </c>
      <c r="C43" s="33" t="s">
        <v>66</v>
      </c>
      <c r="D43" s="11">
        <f>12247203960+41601600</f>
        <v>12288805560</v>
      </c>
      <c r="E43" s="9">
        <v>234889441</v>
      </c>
      <c r="F43" s="9">
        <v>389968530</v>
      </c>
      <c r="G43" s="9">
        <v>851988815</v>
      </c>
      <c r="H43" s="9">
        <v>7179695</v>
      </c>
      <c r="I43" s="9">
        <v>187341</v>
      </c>
      <c r="J43" s="9">
        <v>9644193</v>
      </c>
      <c r="K43" s="9">
        <v>10400400</v>
      </c>
      <c r="L43" s="9">
        <v>47352567</v>
      </c>
      <c r="M43" s="10">
        <f t="shared" si="9"/>
        <v>13840416542</v>
      </c>
      <c r="N43" s="20"/>
      <c r="O43" s="20"/>
      <c r="P43" s="20"/>
      <c r="Q43" s="20"/>
      <c r="R43" s="20"/>
    </row>
    <row r="44" spans="1:18" ht="21.75" customHeight="1">
      <c r="A44" s="20"/>
      <c r="B44" s="31">
        <v>112</v>
      </c>
      <c r="C44" s="33" t="s">
        <v>11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">
        <f t="shared" si="9"/>
        <v>0</v>
      </c>
      <c r="N44" s="20"/>
      <c r="O44" s="20"/>
      <c r="P44" s="20"/>
      <c r="Q44" s="20"/>
      <c r="R44" s="20"/>
    </row>
    <row r="45" spans="1:18" ht="21.75" customHeight="1">
      <c r="A45" s="20"/>
      <c r="B45" s="31">
        <v>113</v>
      </c>
      <c r="C45" s="33" t="s">
        <v>45</v>
      </c>
      <c r="D45" s="11">
        <v>368959621</v>
      </c>
      <c r="E45" s="9">
        <v>196789220</v>
      </c>
      <c r="F45" s="9">
        <v>82559815</v>
      </c>
      <c r="G45" s="9">
        <v>446827005</v>
      </c>
      <c r="H45" s="16">
        <v>0</v>
      </c>
      <c r="I45" s="16">
        <v>0</v>
      </c>
      <c r="J45" s="16">
        <v>0</v>
      </c>
      <c r="K45" s="16">
        <v>0</v>
      </c>
      <c r="L45" s="16">
        <v>68091806</v>
      </c>
      <c r="M45" s="17">
        <f t="shared" si="9"/>
        <v>1163227467</v>
      </c>
      <c r="N45" s="20"/>
      <c r="O45" s="20"/>
      <c r="P45" s="20"/>
      <c r="Q45" s="20"/>
      <c r="R45" s="20"/>
    </row>
    <row r="46" spans="1:18" ht="21" customHeight="1">
      <c r="A46" s="23"/>
      <c r="B46" s="28">
        <v>120</v>
      </c>
      <c r="C46" s="29" t="s">
        <v>45</v>
      </c>
      <c r="D46" s="8">
        <v>1590000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146706505</v>
      </c>
      <c r="M46" s="12">
        <f t="shared" si="9"/>
        <v>148296505</v>
      </c>
      <c r="N46" s="23"/>
      <c r="O46" s="20"/>
      <c r="P46" s="20"/>
      <c r="Q46" s="20"/>
      <c r="R46" s="20"/>
    </row>
    <row r="47" spans="1:18" ht="21" customHeight="1">
      <c r="A47" s="23"/>
      <c r="B47" s="28">
        <v>130</v>
      </c>
      <c r="C47" s="29" t="s">
        <v>16</v>
      </c>
      <c r="D47" s="8">
        <f>SUM(D32,D38,D42,D46)</f>
        <v>12659247008</v>
      </c>
      <c r="E47" s="8">
        <f aca="true" t="shared" si="11" ref="E47:L47">SUM(E32,E38,E42,E46)</f>
        <v>431678661</v>
      </c>
      <c r="F47" s="8">
        <f t="shared" si="11"/>
        <v>472528345</v>
      </c>
      <c r="G47" s="8">
        <f t="shared" si="11"/>
        <v>1298815820</v>
      </c>
      <c r="H47" s="8">
        <f t="shared" si="11"/>
        <v>7179695</v>
      </c>
      <c r="I47" s="8">
        <f t="shared" si="11"/>
        <v>187341</v>
      </c>
      <c r="J47" s="8">
        <f t="shared" si="11"/>
        <v>9644193</v>
      </c>
      <c r="K47" s="8">
        <f t="shared" si="11"/>
        <v>10400400</v>
      </c>
      <c r="L47" s="8">
        <f t="shared" si="11"/>
        <v>262150878</v>
      </c>
      <c r="M47" s="12">
        <f>SUM(D47:L47)</f>
        <v>15151832341</v>
      </c>
      <c r="N47" s="23"/>
      <c r="O47" s="20"/>
      <c r="P47" s="20"/>
      <c r="Q47" s="20"/>
      <c r="R47" s="20"/>
    </row>
    <row r="48" spans="1:18" ht="21" customHeight="1" thickBot="1">
      <c r="A48" s="23"/>
      <c r="B48" s="38">
        <v>140</v>
      </c>
      <c r="C48" s="39" t="s">
        <v>51</v>
      </c>
      <c r="D48" s="18">
        <f>SUM(D31,-D47)</f>
        <v>3414591834</v>
      </c>
      <c r="E48" s="18">
        <f aca="true" t="shared" si="12" ref="E48:M48">SUM(E31,-E47)</f>
        <v>-369606459</v>
      </c>
      <c r="F48" s="18">
        <f t="shared" si="12"/>
        <v>-358737978</v>
      </c>
      <c r="G48" s="18">
        <f t="shared" si="12"/>
        <v>-876435181</v>
      </c>
      <c r="H48" s="18">
        <f t="shared" si="12"/>
        <v>12738468</v>
      </c>
      <c r="I48" s="18">
        <f t="shared" si="12"/>
        <v>83684378</v>
      </c>
      <c r="J48" s="18">
        <f t="shared" si="12"/>
        <v>30186877</v>
      </c>
      <c r="K48" s="18">
        <f t="shared" si="12"/>
        <v>38993136</v>
      </c>
      <c r="L48" s="18">
        <f t="shared" si="12"/>
        <v>367477934</v>
      </c>
      <c r="M48" s="50">
        <f t="shared" si="12"/>
        <v>2342893009</v>
      </c>
      <c r="N48" s="23"/>
      <c r="O48" s="20"/>
      <c r="P48" s="20"/>
      <c r="Q48" s="20"/>
      <c r="R48" s="20"/>
    </row>
    <row r="49" spans="1:18" ht="18" customHeight="1">
      <c r="A49" s="20"/>
      <c r="B49" s="40"/>
      <c r="C49" s="2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8" customHeight="1">
      <c r="A50" s="20"/>
      <c r="B50" s="40"/>
      <c r="C50" s="2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74.25" customHeight="1">
      <c r="A51" s="20"/>
      <c r="B51" s="20"/>
      <c r="C51" s="41" t="s">
        <v>74</v>
      </c>
      <c r="D51" s="42"/>
      <c r="F51" s="43"/>
      <c r="G51" s="44"/>
      <c r="H51" s="43"/>
      <c r="I51" s="45" t="s">
        <v>69</v>
      </c>
      <c r="J51" s="46"/>
      <c r="K51" s="47"/>
      <c r="L51" s="47"/>
      <c r="M51" s="20"/>
      <c r="N51" s="20"/>
      <c r="O51" s="20"/>
      <c r="P51" s="20"/>
      <c r="Q51" s="20"/>
      <c r="R51" s="20"/>
    </row>
    <row r="52" spans="1:18" ht="100.5" customHeight="1">
      <c r="A52" s="20"/>
      <c r="B52" s="20"/>
      <c r="C52" s="46" t="s">
        <v>75</v>
      </c>
      <c r="F52" s="43"/>
      <c r="G52" s="44"/>
      <c r="H52" s="43"/>
      <c r="I52" s="45" t="s">
        <v>60</v>
      </c>
      <c r="J52" s="46"/>
      <c r="K52" s="47"/>
      <c r="L52" s="47"/>
      <c r="M52" s="20"/>
      <c r="N52" s="20"/>
      <c r="O52" s="20"/>
      <c r="P52" s="20"/>
      <c r="Q52" s="20"/>
      <c r="R52" s="20"/>
    </row>
    <row r="53" spans="1:18" ht="18">
      <c r="A53" s="20"/>
      <c r="B53" s="20"/>
      <c r="C53" s="20"/>
      <c r="D53" s="47"/>
      <c r="E53" s="47"/>
      <c r="F53" s="47"/>
      <c r="G53" s="47"/>
      <c r="H53" s="47"/>
      <c r="I53" s="47"/>
      <c r="J53" s="47"/>
      <c r="K53" s="47"/>
      <c r="L53" s="47"/>
      <c r="M53" s="20"/>
      <c r="N53" s="20"/>
      <c r="O53" s="20"/>
      <c r="P53" s="20"/>
      <c r="Q53" s="20"/>
      <c r="R53" s="20"/>
    </row>
    <row r="54" spans="1:18" ht="18" customHeight="1">
      <c r="A54" s="20"/>
      <c r="B54" s="20"/>
      <c r="C54" s="20"/>
      <c r="D54" s="47"/>
      <c r="E54" s="47"/>
      <c r="F54" s="47"/>
      <c r="G54" s="47"/>
      <c r="H54" s="47"/>
      <c r="I54" s="47"/>
      <c r="J54" s="47"/>
      <c r="K54" s="47"/>
      <c r="L54" s="47"/>
      <c r="M54" s="20"/>
      <c r="N54" s="20"/>
      <c r="O54" s="20"/>
      <c r="P54" s="20"/>
      <c r="Q54" s="20"/>
      <c r="R54" s="20"/>
    </row>
  </sheetData>
  <sheetProtection/>
  <printOptions horizontalCentered="1"/>
  <pageMargins left="0.69" right="0.63" top="0.1968503937007874" bottom="0.27" header="0.1968503937007874" footer="0.196850393700787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I. Gangan</dc:creator>
  <cp:keywords/>
  <dc:description/>
  <cp:lastModifiedBy>user</cp:lastModifiedBy>
  <cp:lastPrinted>2015-07-10T10:11:32Z</cp:lastPrinted>
  <dcterms:created xsi:type="dcterms:W3CDTF">2015-09-14T13:43:25Z</dcterms:created>
  <dcterms:modified xsi:type="dcterms:W3CDTF">2015-09-14T14:25:56Z</dcterms:modified>
  <cp:category/>
  <cp:version/>
  <cp:contentType/>
  <cp:contentStatus/>
</cp:coreProperties>
</file>