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<sst xmlns="http://schemas.openxmlformats.org/spreadsheetml/2006/main" count="160" uniqueCount="135">
  <si>
    <t>040</t>
  </si>
  <si>
    <t>4201(15521,15520,21070,21073)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</si>
  <si>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</si>
  <si>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</si>
  <si>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</si>
  <si>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</si>
  <si>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</si>
  <si>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</si>
  <si>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</si>
  <si>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</si>
  <si>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4031-4035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</si>
  <si>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</si>
  <si>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</si>
  <si>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</si>
  <si>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</si>
  <si>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</si>
  <si>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</si>
  <si>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4471-4473</t>
  </si>
  <si>
    <t>Venituri din active financiare desemnate ca  fiind evaluate la valoarea justa prin profit sau pierdere (daca se contabilizeaza separat)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</si>
  <si>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</si>
  <si>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</si>
  <si>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</si>
  <si>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</si>
  <si>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</si>
  <si>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</si>
  <si>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</si>
  <si>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4421-4423</t>
  </si>
  <si>
    <t>4311-4313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</si>
  <si>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</si>
  <si>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</si>
  <si>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</si>
  <si>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</si>
  <si>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</si>
  <si>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</si>
  <si>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</si>
  <si>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</si>
  <si>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</si>
  <si>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4331-4332</t>
  </si>
  <si>
    <t>4291-4293</t>
  </si>
  <si>
    <t>Atribuit interesului care nu controleaza</t>
  </si>
  <si>
    <t>(-) Instrumente derivate - Contabilitatea de acoperire, riscul de rata a dobânzii</t>
  </si>
  <si>
    <t>022</t>
  </si>
  <si>
    <t>Alte active</t>
  </si>
  <si>
    <t>4391-4396</t>
  </si>
  <si>
    <t>4231-4233</t>
  </si>
  <si>
    <t>OPERATIUNI CONTINUE</t>
  </si>
  <si>
    <t>4481-4483,4841-4843,4911</t>
  </si>
  <si>
    <t>4431-4433</t>
  </si>
  <si>
    <t>4261-4263, 4266, 4267</t>
  </si>
  <si>
    <t>art.015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</si>
  <si>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</si>
  <si>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</si>
  <si>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</si>
  <si>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</si>
  <si>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</si>
  <si>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</si>
  <si>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4951(55300)</t>
  </si>
  <si>
    <t>4511-4514</t>
  </si>
  <si>
    <t>4461-4463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</si>
  <si>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</si>
  <si>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</si>
  <si>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</si>
  <si>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</si>
  <si>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</si>
  <si>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</si>
  <si>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4451-4453</t>
  </si>
  <si>
    <t>4061-4063</t>
  </si>
  <si>
    <t>4361-4363</t>
  </si>
  <si>
    <t>(-) Cheltuieli cu dobânzile</t>
  </si>
  <si>
    <t>(-) Fond comercial</t>
  </si>
  <si>
    <t>Active financiare desemnate ca fiind evaluate la valoarea justa prin profit sau pierdere (daca se contabilizeaza separat)</t>
  </si>
  <si>
    <t>5201(15510,15511,21070,21073)</t>
  </si>
  <si>
    <t>Câstiguri sau pierderi privind activele si datoriile financiare desemnate ca fiind evaluate la valoarea justa prin profit sau pierdere - net</t>
  </si>
  <si>
    <t>4491-4496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</si>
  <si>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</si>
  <si>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</si>
  <si>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</si>
  <si>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</si>
  <si>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</si>
  <si>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</si>
  <si>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</si>
  <si>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</si>
  <si>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4091-4097</t>
  </si>
  <si>
    <t>Profitul sau (-) pierderea din active imobilizate si grupuri destinate cedarii, clasificate drept detinute pentru vânzare, care nu pot fi considerate activitati întrerupte</t>
  </si>
  <si>
    <t>Total art.010 FIN 2</t>
  </si>
  <si>
    <t>(-) Altele</t>
  </si>
  <si>
    <t>(-) Obligatiuni financiare pentru tranzactionare (daca se contabilizeaza separat)</t>
  </si>
  <si>
    <t>art.014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</si>
  <si>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</si>
  <si>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</si>
  <si>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</si>
  <si>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</si>
  <si>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</si>
  <si>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</si>
  <si>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4351-4356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</si>
  <si>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</si>
  <si>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</si>
  <si>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</si>
  <si>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</si>
  <si>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</si>
  <si>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</si>
  <si>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4321-4323</t>
  </si>
  <si>
    <t>4181-4186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</si>
  <si>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</si>
  <si>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</si>
  <si>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</si>
  <si>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4411-4413</t>
  </si>
  <si>
    <t>Datorii financiare evaluate la cost amortizat</t>
  </si>
  <si>
    <t>AGRNMD2X</t>
  </si>
  <si>
    <t>011</t>
  </si>
  <si>
    <t>015</t>
  </si>
  <si>
    <t>4441-4443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</si>
  <si>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</si>
  <si>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</si>
  <si>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</si>
  <si>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</si>
  <si>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4241-4243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</si>
  <si>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</si>
  <si>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</si>
  <si>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</si>
  <si>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</si>
  <si>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</si>
  <si>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</si>
  <si>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</si>
  <si>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</si>
  <si>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4381-4383</t>
  </si>
  <si>
    <t>070</t>
  </si>
  <si>
    <t>Active financiare disponibile pentru vânzare</t>
  </si>
  <si>
    <t>(-) Cheltuieli administrative</t>
  </si>
  <si>
    <t>4102,4103,4105,4106</t>
  </si>
  <si>
    <t xml:space="preserve">  31.12.2014</t>
  </si>
  <si>
    <t xml:space="preserve"> FIN 2 Contul de profit si pierdere</t>
  </si>
  <si>
    <t>x</t>
  </si>
  <si>
    <t xml:space="preserve">pentru anul 2015 </t>
  </si>
  <si>
    <t>Publicat in LOGOS PRESS pe data de 29.01.2016, Nr.3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</si>
</sst>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3" fontId="1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horizontal="center" wrapText="1"/>
      <protection/>
    </xf>
    <xf numFmtId="14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63">
      <selection activeCell="C84" sqref="C84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85.00390625" style="0" customWidth="1"/>
    <col min="4" max="4" width="20.00390625" style="0" customWidth="1"/>
    <col min="5" max="5" width="19.00390625" style="0" customWidth="1"/>
    <col min="6" max="6" width="10.140625" style="0" customWidth="1"/>
  </cols>
  <sheetData>
    <row r="1" spans="1:8" ht="12.75">
      <c r="A1" s="1"/>
      <c r="B1" s="4" t="s">
        <v>5</v>
      </c>
      <c r="C1" s="1"/>
      <c r="D1" s="1"/>
      <c r="E1" s="1"/>
      <c r="F1" s="5"/>
      <c r="H1" s="1"/>
    </row>
    <row r="2" spans="1:6" ht="12.75">
      <c r="A2" s="1"/>
      <c r="B2" s="45" t="s">
        <v>108</v>
      </c>
      <c r="C2" s="45"/>
      <c r="D2" s="34"/>
      <c r="E2" s="1"/>
      <c r="F2" s="1"/>
    </row>
    <row r="3" spans="1:6" ht="8.25" customHeight="1">
      <c r="A3" s="1"/>
      <c r="B3" s="4"/>
      <c r="C3" s="1"/>
      <c r="D3" s="1"/>
      <c r="E3" s="1"/>
      <c r="F3" s="1"/>
    </row>
    <row r="4" spans="1:6" ht="409.5" customHeight="1" hidden="1">
      <c r="A4" s="1"/>
      <c r="B4" s="4"/>
      <c r="C4" s="1"/>
      <c r="D4" s="1"/>
      <c r="E4" s="1"/>
      <c r="F4" s="1"/>
    </row>
    <row r="5" spans="1:6" ht="409.5" customHeight="1" hidden="1">
      <c r="A5" s="1"/>
      <c r="B5" s="4"/>
      <c r="C5" s="1"/>
      <c r="D5" s="1"/>
      <c r="E5" s="1"/>
      <c r="F5" s="1"/>
    </row>
    <row r="6" spans="1:6" ht="12.75" customHeight="1">
      <c r="A6" s="1"/>
      <c r="B6" s="4"/>
      <c r="C6" s="1"/>
      <c r="D6" s="1"/>
      <c r="E6" s="1"/>
      <c r="F6" s="1"/>
    </row>
    <row r="7" spans="1:6" ht="12.75">
      <c r="A7" s="1"/>
      <c r="B7" s="1"/>
      <c r="C7" s="4"/>
      <c r="D7" s="4"/>
      <c r="E7" s="1"/>
      <c r="F7" s="1"/>
    </row>
    <row r="8" spans="1:6" ht="12.75">
      <c r="A8" s="1"/>
      <c r="B8" s="1"/>
      <c r="C8" s="42" t="s">
        <v>131</v>
      </c>
      <c r="D8" s="42"/>
      <c r="E8" s="1"/>
      <c r="F8" s="1"/>
    </row>
    <row r="9" spans="1:6" ht="12.75">
      <c r="A9" s="1"/>
      <c r="B9" s="1"/>
      <c r="C9" s="41" t="s">
        <v>133</v>
      </c>
      <c r="D9" s="13"/>
      <c r="E9" s="1"/>
      <c r="F9" s="1"/>
    </row>
    <row r="10" spans="1:6" ht="13.5" thickBot="1">
      <c r="A10" s="1"/>
      <c r="B10" s="1"/>
      <c r="C10" s="1"/>
      <c r="D10" s="1"/>
      <c r="E10" s="10" t="s">
        <v>113</v>
      </c>
      <c r="F10" s="15"/>
    </row>
    <row r="11" spans="1:7" ht="28.5" customHeight="1">
      <c r="A11" s="1"/>
      <c r="B11" s="11" t="s">
        <v>105</v>
      </c>
      <c r="C11" s="12"/>
      <c r="D11" s="35" t="s">
        <v>130</v>
      </c>
      <c r="E11" s="40">
        <v>42369</v>
      </c>
      <c r="F11" s="3"/>
      <c r="G11" s="2"/>
    </row>
    <row r="12" spans="1:7" ht="12.75">
      <c r="A12" s="1"/>
      <c r="B12" s="6" t="s">
        <v>98</v>
      </c>
      <c r="C12" s="7" t="s">
        <v>64</v>
      </c>
      <c r="D12" s="36">
        <v>1</v>
      </c>
      <c r="E12" s="8">
        <v>1</v>
      </c>
      <c r="F12" s="2"/>
      <c r="G12" s="2"/>
    </row>
    <row r="13" spans="1:6" ht="12.75">
      <c r="A13" s="1"/>
      <c r="B13" s="25"/>
      <c r="C13" s="9" t="s">
        <v>45</v>
      </c>
      <c r="D13" s="31"/>
      <c r="E13" s="32"/>
      <c r="F13" s="1"/>
    </row>
    <row r="14" spans="1:6" ht="12.75">
      <c r="A14" s="1"/>
      <c r="B14" s="27" t="s">
        <v>7</v>
      </c>
      <c r="C14" s="9" t="s">
        <v>81</v>
      </c>
      <c r="D14" s="37">
        <v>1062309855</v>
      </c>
      <c r="E14" s="21">
        <v>1464018836.79</v>
      </c>
      <c r="F14" s="1"/>
    </row>
    <row r="15" spans="1:6" ht="12.75">
      <c r="A15" s="1"/>
      <c r="B15" s="28" t="s">
        <v>109</v>
      </c>
      <c r="C15" s="31" t="s">
        <v>78</v>
      </c>
      <c r="D15" s="38">
        <v>0</v>
      </c>
      <c r="E15" s="22">
        <v>0</v>
      </c>
      <c r="F15" s="1"/>
    </row>
    <row r="16" spans="1:6" ht="25.5">
      <c r="A16" s="1"/>
      <c r="B16" s="28" t="s">
        <v>75</v>
      </c>
      <c r="C16" s="31" t="s">
        <v>70</v>
      </c>
      <c r="D16" s="38">
        <v>0</v>
      </c>
      <c r="E16" s="22">
        <v>0</v>
      </c>
      <c r="F16" s="1"/>
    </row>
    <row r="17" spans="1:6" ht="12.75">
      <c r="A17" s="1"/>
      <c r="B17" s="28" t="s">
        <v>35</v>
      </c>
      <c r="C17" s="31" t="s">
        <v>127</v>
      </c>
      <c r="D17" s="38">
        <v>0</v>
      </c>
      <c r="E17" s="22">
        <v>0</v>
      </c>
      <c r="F17" s="1"/>
    </row>
    <row r="18" spans="1:6" ht="12.75">
      <c r="A18" s="1"/>
      <c r="B18" s="28" t="s">
        <v>6</v>
      </c>
      <c r="C18" s="31" t="s">
        <v>12</v>
      </c>
      <c r="D18" s="38">
        <v>1011814473</v>
      </c>
      <c r="E18" s="22">
        <v>1358075320.75</v>
      </c>
      <c r="F18" s="1"/>
    </row>
    <row r="19" spans="1:6" ht="14.25" customHeight="1">
      <c r="A19" s="1"/>
      <c r="B19" s="28" t="s">
        <v>110</v>
      </c>
      <c r="C19" s="31" t="s">
        <v>31</v>
      </c>
      <c r="D19" s="38">
        <v>50495382</v>
      </c>
      <c r="E19" s="22">
        <v>105943516.04</v>
      </c>
      <c r="F19" s="1"/>
    </row>
    <row r="20" spans="1:6" ht="15.75" customHeight="1">
      <c r="A20" s="1"/>
      <c r="B20" s="28" t="s">
        <v>76</v>
      </c>
      <c r="C20" s="31" t="s">
        <v>89</v>
      </c>
      <c r="D20" s="39" t="s">
        <v>132</v>
      </c>
      <c r="E20" s="23" t="s">
        <v>132</v>
      </c>
      <c r="F20" s="1"/>
    </row>
    <row r="21" spans="1:6" ht="12.75">
      <c r="A21" s="1"/>
      <c r="B21" s="28" t="s">
        <v>33</v>
      </c>
      <c r="C21" s="31" t="s">
        <v>42</v>
      </c>
      <c r="D21" s="38">
        <v>0</v>
      </c>
      <c r="E21" s="22">
        <v>0</v>
      </c>
      <c r="F21" s="1"/>
    </row>
    <row r="22" spans="1:6" ht="12.75">
      <c r="A22" s="1"/>
      <c r="B22" s="27" t="s">
        <v>119</v>
      </c>
      <c r="C22" s="9" t="s">
        <v>68</v>
      </c>
      <c r="D22" s="37">
        <v>466483830</v>
      </c>
      <c r="E22" s="21">
        <v>661839281.21</v>
      </c>
      <c r="F22" s="1"/>
    </row>
    <row r="23" spans="1:6" ht="15" customHeight="1">
      <c r="A23" s="1"/>
      <c r="B23" s="28" t="s">
        <v>13</v>
      </c>
      <c r="C23" s="31" t="s">
        <v>86</v>
      </c>
      <c r="D23" s="38">
        <v>0</v>
      </c>
      <c r="E23" s="22">
        <v>0</v>
      </c>
      <c r="F23" s="1"/>
    </row>
    <row r="24" spans="1:6" ht="25.5">
      <c r="A24" s="1"/>
      <c r="B24" s="28" t="s">
        <v>41</v>
      </c>
      <c r="C24" s="31" t="s">
        <v>4</v>
      </c>
      <c r="D24" s="38">
        <v>0</v>
      </c>
      <c r="E24" s="22">
        <v>0</v>
      </c>
      <c r="F24" s="1"/>
    </row>
    <row r="25" spans="1:6" ht="12.75">
      <c r="A25" s="1"/>
      <c r="B25" s="28" t="s">
        <v>80</v>
      </c>
      <c r="C25" s="31" t="s">
        <v>11</v>
      </c>
      <c r="D25" s="38">
        <v>466483830</v>
      </c>
      <c r="E25" s="22">
        <v>661839281.21</v>
      </c>
      <c r="F25" s="1"/>
    </row>
    <row r="26" spans="1:6" ht="14.25" customHeight="1">
      <c r="A26" s="1"/>
      <c r="B26" s="28" t="s">
        <v>117</v>
      </c>
      <c r="C26" s="31" t="s">
        <v>40</v>
      </c>
      <c r="D26" s="39" t="s">
        <v>132</v>
      </c>
      <c r="E26" s="23" t="s">
        <v>132</v>
      </c>
      <c r="F26" s="1"/>
    </row>
    <row r="27" spans="1:6" ht="12.75">
      <c r="A27" s="1"/>
      <c r="B27" s="28" t="s">
        <v>14</v>
      </c>
      <c r="C27" s="31" t="s">
        <v>52</v>
      </c>
      <c r="D27" s="38">
        <v>0</v>
      </c>
      <c r="E27" s="22">
        <v>0</v>
      </c>
      <c r="F27" s="1"/>
    </row>
    <row r="28" spans="1:8" ht="12.75">
      <c r="A28" s="4"/>
      <c r="B28" s="27" t="s">
        <v>92</v>
      </c>
      <c r="C28" s="9" t="s">
        <v>90</v>
      </c>
      <c r="D28" s="43" t="s">
        <v>132</v>
      </c>
      <c r="E28" s="24" t="s">
        <v>132</v>
      </c>
      <c r="F28" s="4"/>
      <c r="G28" s="20"/>
      <c r="H28" s="20"/>
    </row>
    <row r="29" spans="1:8" ht="12.75">
      <c r="A29" s="4"/>
      <c r="B29" s="27" t="s">
        <v>0</v>
      </c>
      <c r="C29" s="9" t="s">
        <v>88</v>
      </c>
      <c r="D29" s="37">
        <v>0</v>
      </c>
      <c r="E29" s="21">
        <v>0</v>
      </c>
      <c r="F29" s="4"/>
      <c r="G29" s="20"/>
      <c r="H29" s="20"/>
    </row>
    <row r="30" spans="1:6" ht="12.75">
      <c r="A30" s="1"/>
      <c r="B30" s="28" t="s">
        <v>97</v>
      </c>
      <c r="C30" s="31" t="s">
        <v>118</v>
      </c>
      <c r="D30" s="38">
        <v>0</v>
      </c>
      <c r="E30" s="22">
        <v>0</v>
      </c>
      <c r="F30" s="1"/>
    </row>
    <row r="31" spans="1:6" ht="25.5">
      <c r="A31" s="1"/>
      <c r="B31" s="28" t="s">
        <v>63</v>
      </c>
      <c r="C31" s="31" t="s">
        <v>18</v>
      </c>
      <c r="D31" s="38">
        <v>0</v>
      </c>
      <c r="E31" s="22">
        <v>0</v>
      </c>
      <c r="F31" s="1"/>
    </row>
    <row r="32" spans="1:6" ht="12.75">
      <c r="A32" s="1"/>
      <c r="B32" s="28" t="s">
        <v>29</v>
      </c>
      <c r="C32" s="31" t="s">
        <v>115</v>
      </c>
      <c r="D32" s="38">
        <v>0</v>
      </c>
      <c r="E32" s="22">
        <v>0</v>
      </c>
      <c r="F32" s="1"/>
    </row>
    <row r="33" spans="1:6" ht="12.75">
      <c r="A33" s="1"/>
      <c r="B33" s="27" t="s">
        <v>32</v>
      </c>
      <c r="C33" s="9" t="s">
        <v>100</v>
      </c>
      <c r="D33" s="37">
        <v>223616725</v>
      </c>
      <c r="E33" s="21">
        <v>305203052.8</v>
      </c>
      <c r="F33" s="1"/>
    </row>
    <row r="34" spans="1:6" ht="12.75">
      <c r="A34" s="1"/>
      <c r="B34" s="27" t="s">
        <v>79</v>
      </c>
      <c r="C34" s="9" t="s">
        <v>61</v>
      </c>
      <c r="D34" s="37">
        <v>46971565</v>
      </c>
      <c r="E34" s="21">
        <v>76225914.19</v>
      </c>
      <c r="F34" s="1"/>
    </row>
    <row r="35" spans="1:6" ht="26.25" customHeight="1">
      <c r="A35" s="1"/>
      <c r="B35" s="27" t="s">
        <v>126</v>
      </c>
      <c r="C35" s="9" t="s">
        <v>104</v>
      </c>
      <c r="D35" s="37">
        <v>3184876</v>
      </c>
      <c r="E35" s="21">
        <v>8262022.43</v>
      </c>
      <c r="F35" s="1"/>
    </row>
    <row r="36" spans="1:6" ht="12.75">
      <c r="A36" s="1"/>
      <c r="B36" s="28" t="s">
        <v>23</v>
      </c>
      <c r="C36" s="31" t="s">
        <v>127</v>
      </c>
      <c r="D36" s="38">
        <v>0</v>
      </c>
      <c r="E36" s="22">
        <v>0</v>
      </c>
      <c r="F36" s="1"/>
    </row>
    <row r="37" spans="1:6" ht="12.75">
      <c r="A37" s="1"/>
      <c r="B37" s="28" t="s">
        <v>55</v>
      </c>
      <c r="C37" s="31" t="s">
        <v>12</v>
      </c>
      <c r="D37" s="38">
        <v>3184876</v>
      </c>
      <c r="E37" s="22">
        <v>8262022.43</v>
      </c>
      <c r="F37" s="1"/>
    </row>
    <row r="38" spans="1:6" ht="12.75">
      <c r="A38" s="1"/>
      <c r="B38" s="28" t="s">
        <v>93</v>
      </c>
      <c r="C38" s="31" t="s">
        <v>31</v>
      </c>
      <c r="D38" s="38">
        <v>0</v>
      </c>
      <c r="E38" s="22">
        <v>0</v>
      </c>
      <c r="F38" s="1"/>
    </row>
    <row r="39" spans="1:6" ht="12.75">
      <c r="A39" s="1"/>
      <c r="B39" s="28" t="s">
        <v>124</v>
      </c>
      <c r="C39" s="31" t="s">
        <v>107</v>
      </c>
      <c r="D39" s="38">
        <v>0</v>
      </c>
      <c r="E39" s="22">
        <v>0</v>
      </c>
      <c r="F39" s="1"/>
    </row>
    <row r="40" spans="1:6" ht="12.75">
      <c r="A40" s="1"/>
      <c r="B40" s="28" t="s">
        <v>24</v>
      </c>
      <c r="C40" s="31" t="s">
        <v>112</v>
      </c>
      <c r="D40" s="38">
        <v>0</v>
      </c>
      <c r="E40" s="22">
        <v>0</v>
      </c>
      <c r="F40" s="1"/>
    </row>
    <row r="41" spans="1:8" ht="25.5">
      <c r="A41" s="4"/>
      <c r="B41" s="27" t="s">
        <v>99</v>
      </c>
      <c r="C41" s="9" t="s">
        <v>122</v>
      </c>
      <c r="D41" s="37">
        <v>12050740</v>
      </c>
      <c r="E41" s="21">
        <v>7686398.47</v>
      </c>
      <c r="F41" s="4"/>
      <c r="G41" s="20"/>
      <c r="H41" s="20"/>
    </row>
    <row r="42" spans="1:8" ht="28.5" customHeight="1">
      <c r="A42" s="4"/>
      <c r="B42" s="27" t="s">
        <v>74</v>
      </c>
      <c r="C42" s="9" t="s">
        <v>72</v>
      </c>
      <c r="D42" s="37">
        <v>0</v>
      </c>
      <c r="E42" s="21">
        <v>0</v>
      </c>
      <c r="F42" s="4"/>
      <c r="G42" s="20"/>
      <c r="H42" s="20"/>
    </row>
    <row r="43" spans="1:8" ht="12.75">
      <c r="A43" s="4"/>
      <c r="B43" s="27">
        <v>100</v>
      </c>
      <c r="C43" s="9" t="s">
        <v>120</v>
      </c>
      <c r="D43" s="43" t="s">
        <v>132</v>
      </c>
      <c r="E43" s="24" t="s">
        <v>132</v>
      </c>
      <c r="F43" s="4"/>
      <c r="G43" s="20"/>
      <c r="H43" s="20"/>
    </row>
    <row r="44" spans="1:8" ht="12.75">
      <c r="A44" s="4"/>
      <c r="B44" s="27">
        <v>110</v>
      </c>
      <c r="C44" s="9" t="s">
        <v>28</v>
      </c>
      <c r="D44" s="37">
        <v>117591215</v>
      </c>
      <c r="E44" s="21">
        <v>249496223.31</v>
      </c>
      <c r="F44" s="4"/>
      <c r="G44" s="20"/>
      <c r="H44" s="20"/>
    </row>
    <row r="45" spans="1:8" ht="25.5">
      <c r="A45" s="4"/>
      <c r="B45" s="27">
        <v>120</v>
      </c>
      <c r="C45" s="9" t="s">
        <v>19</v>
      </c>
      <c r="D45" s="37">
        <v>488546</v>
      </c>
      <c r="E45" s="21">
        <v>274919.36</v>
      </c>
      <c r="F45" s="4"/>
      <c r="G45" s="20"/>
      <c r="H45" s="20"/>
    </row>
    <row r="46" spans="1:8" ht="12.75">
      <c r="A46" s="4"/>
      <c r="B46" s="27">
        <v>130</v>
      </c>
      <c r="C46" s="9" t="s">
        <v>60</v>
      </c>
      <c r="D46" s="43" t="s">
        <v>132</v>
      </c>
      <c r="E46" s="24" t="s">
        <v>132</v>
      </c>
      <c r="F46" s="4"/>
      <c r="G46" s="20"/>
      <c r="H46" s="20"/>
    </row>
    <row r="47" spans="1:8" ht="15" customHeight="1">
      <c r="A47" s="4"/>
      <c r="B47" s="27">
        <v>140</v>
      </c>
      <c r="C47" s="9" t="s">
        <v>20</v>
      </c>
      <c r="D47" s="43" t="s">
        <v>132</v>
      </c>
      <c r="E47" s="24" t="s">
        <v>132</v>
      </c>
      <c r="F47" s="4"/>
      <c r="G47" s="20"/>
      <c r="H47" s="20"/>
    </row>
    <row r="48" spans="1:8" ht="12.75">
      <c r="A48" s="4"/>
      <c r="B48" s="27">
        <v>150</v>
      </c>
      <c r="C48" s="9" t="s">
        <v>15</v>
      </c>
      <c r="D48" s="37">
        <v>5879656</v>
      </c>
      <c r="E48" s="21">
        <v>10244433.870000001</v>
      </c>
      <c r="F48" s="4"/>
      <c r="G48" s="20"/>
      <c r="H48" s="20"/>
    </row>
    <row r="49" spans="1:8" ht="12.75">
      <c r="A49" s="4"/>
      <c r="B49" s="27">
        <v>160</v>
      </c>
      <c r="C49" s="9" t="s">
        <v>59</v>
      </c>
      <c r="D49" s="37">
        <v>65309071</v>
      </c>
      <c r="E49" s="21">
        <v>76385200.91</v>
      </c>
      <c r="F49" s="4"/>
      <c r="G49" s="20"/>
      <c r="H49" s="20"/>
    </row>
    <row r="50" spans="1:8" ht="12.75">
      <c r="A50" s="4"/>
      <c r="B50" s="27">
        <v>170</v>
      </c>
      <c r="C50" s="9" t="s">
        <v>128</v>
      </c>
      <c r="D50" s="37">
        <v>329121075</v>
      </c>
      <c r="E50" s="21">
        <v>343781910.47</v>
      </c>
      <c r="F50" s="4"/>
      <c r="G50" s="20"/>
      <c r="H50" s="20"/>
    </row>
    <row r="51" spans="1:6" ht="12.75">
      <c r="A51" s="1"/>
      <c r="B51" s="28">
        <v>171</v>
      </c>
      <c r="C51" s="31" t="s">
        <v>16</v>
      </c>
      <c r="D51" s="38">
        <v>144083077</v>
      </c>
      <c r="E51" s="22">
        <v>149760061.24</v>
      </c>
      <c r="F51" s="1"/>
    </row>
    <row r="52" spans="1:6" ht="12.75">
      <c r="A52" s="1"/>
      <c r="B52" s="28">
        <v>172</v>
      </c>
      <c r="C52" s="31" t="s">
        <v>9</v>
      </c>
      <c r="D52" s="38">
        <v>21699410</v>
      </c>
      <c r="E52" s="22">
        <v>10233930</v>
      </c>
      <c r="F52" s="1"/>
    </row>
    <row r="53" spans="1:6" ht="12.75">
      <c r="A53" s="1"/>
      <c r="B53" s="28">
        <v>173</v>
      </c>
      <c r="C53" s="31" t="s">
        <v>36</v>
      </c>
      <c r="D53" s="38">
        <v>61235604</v>
      </c>
      <c r="E53" s="22">
        <v>47230945.15</v>
      </c>
      <c r="F53" s="1"/>
    </row>
    <row r="54" spans="1:6" ht="12.75">
      <c r="A54" s="1"/>
      <c r="B54" s="28">
        <v>174</v>
      </c>
      <c r="C54" s="31" t="s">
        <v>51</v>
      </c>
      <c r="D54" s="38">
        <v>102102984</v>
      </c>
      <c r="E54" s="22">
        <v>136556974.08</v>
      </c>
      <c r="F54" s="1"/>
    </row>
    <row r="55" spans="1:6" ht="12.75">
      <c r="A55" s="1"/>
      <c r="B55" s="27">
        <v>180</v>
      </c>
      <c r="C55" s="9" t="s">
        <v>21</v>
      </c>
      <c r="D55" s="37">
        <v>44562951</v>
      </c>
      <c r="E55" s="21">
        <v>55366169.14</v>
      </c>
      <c r="F55" s="1"/>
    </row>
    <row r="56" spans="1:6" ht="12.75">
      <c r="A56" s="1"/>
      <c r="B56" s="28">
        <v>181</v>
      </c>
      <c r="C56" s="31" t="s">
        <v>50</v>
      </c>
      <c r="D56" s="38">
        <v>34374671</v>
      </c>
      <c r="E56" s="22">
        <v>41537415.94</v>
      </c>
      <c r="F56" s="1"/>
    </row>
    <row r="57" spans="1:6" ht="12.75">
      <c r="A57" s="1"/>
      <c r="B57" s="28">
        <v>182</v>
      </c>
      <c r="C57" s="31" t="s">
        <v>2</v>
      </c>
      <c r="D57" s="38">
        <v>0</v>
      </c>
      <c r="E57" s="22">
        <v>0</v>
      </c>
      <c r="F57" s="1"/>
    </row>
    <row r="58" spans="1:6" ht="12.75">
      <c r="A58" s="1"/>
      <c r="B58" s="28">
        <v>183</v>
      </c>
      <c r="C58" s="31" t="s">
        <v>22</v>
      </c>
      <c r="D58" s="38">
        <v>10188280</v>
      </c>
      <c r="E58" s="22">
        <v>13828753.2</v>
      </c>
      <c r="F58" s="1"/>
    </row>
    <row r="59" spans="1:6" ht="12.75">
      <c r="A59" s="1"/>
      <c r="B59" s="27">
        <v>190</v>
      </c>
      <c r="C59" s="9" t="s">
        <v>30</v>
      </c>
      <c r="D59" s="37">
        <v>0</v>
      </c>
      <c r="E59" s="21">
        <v>0</v>
      </c>
      <c r="F59" s="1"/>
    </row>
    <row r="60" spans="1:6" ht="25.5">
      <c r="A60" s="1"/>
      <c r="B60" s="27">
        <v>200</v>
      </c>
      <c r="C60" s="9" t="s">
        <v>34</v>
      </c>
      <c r="D60" s="37">
        <v>59496493</v>
      </c>
      <c r="E60" s="21">
        <v>442651610.75</v>
      </c>
      <c r="F60" s="1"/>
    </row>
    <row r="61" spans="1:6" ht="25.5">
      <c r="A61" s="1"/>
      <c r="B61" s="28">
        <v>201</v>
      </c>
      <c r="C61" s="31" t="s">
        <v>95</v>
      </c>
      <c r="D61" s="38">
        <v>0</v>
      </c>
      <c r="E61" s="22">
        <v>0</v>
      </c>
      <c r="F61" s="1"/>
    </row>
    <row r="62" spans="1:6" ht="12.75">
      <c r="A62" s="1"/>
      <c r="B62" s="28">
        <v>202</v>
      </c>
      <c r="C62" s="31" t="s">
        <v>25</v>
      </c>
      <c r="D62" s="38">
        <v>-415396</v>
      </c>
      <c r="E62" s="22">
        <v>10687790.88</v>
      </c>
      <c r="F62" s="1"/>
    </row>
    <row r="63" spans="1:6" ht="12.75">
      <c r="A63" s="1"/>
      <c r="B63" s="28">
        <v>203</v>
      </c>
      <c r="C63" s="31" t="s">
        <v>91</v>
      </c>
      <c r="D63" s="38">
        <v>59911889</v>
      </c>
      <c r="E63" s="22">
        <v>431963819.87</v>
      </c>
      <c r="F63" s="1"/>
    </row>
    <row r="64" spans="1:6" ht="12.75">
      <c r="A64" s="1"/>
      <c r="B64" s="28">
        <v>204</v>
      </c>
      <c r="C64" s="31" t="s">
        <v>62</v>
      </c>
      <c r="D64" s="38">
        <v>0</v>
      </c>
      <c r="E64" s="22">
        <v>0</v>
      </c>
      <c r="F64" s="1"/>
    </row>
    <row r="65" spans="1:6" ht="12.75">
      <c r="A65" s="1"/>
      <c r="B65" s="27">
        <v>210</v>
      </c>
      <c r="C65" s="9" t="s">
        <v>3</v>
      </c>
      <c r="D65" s="37">
        <v>3218716</v>
      </c>
      <c r="E65" s="21">
        <v>15833823.459999997</v>
      </c>
      <c r="F65" s="1"/>
    </row>
    <row r="66" spans="1:6" ht="12.75">
      <c r="A66" s="1"/>
      <c r="B66" s="28">
        <v>211</v>
      </c>
      <c r="C66" s="31" t="s">
        <v>50</v>
      </c>
      <c r="D66" s="38">
        <v>0</v>
      </c>
      <c r="E66" s="22">
        <v>0</v>
      </c>
      <c r="F66" s="1"/>
    </row>
    <row r="67" spans="1:6" ht="12.75">
      <c r="A67" s="1"/>
      <c r="B67" s="28">
        <v>212</v>
      </c>
      <c r="C67" s="31" t="s">
        <v>2</v>
      </c>
      <c r="D67" s="38">
        <v>0</v>
      </c>
      <c r="E67" s="22">
        <v>0</v>
      </c>
      <c r="F67" s="1"/>
    </row>
    <row r="68" spans="1:6" ht="12.75">
      <c r="A68" s="1"/>
      <c r="B68" s="28">
        <v>213</v>
      </c>
      <c r="C68" s="31" t="s">
        <v>69</v>
      </c>
      <c r="D68" s="38">
        <v>0</v>
      </c>
      <c r="E68" s="22">
        <v>0</v>
      </c>
      <c r="F68" s="1"/>
    </row>
    <row r="69" spans="1:6" ht="12.75">
      <c r="A69" s="1"/>
      <c r="B69" s="28">
        <v>214</v>
      </c>
      <c r="C69" s="31" t="s">
        <v>22</v>
      </c>
      <c r="D69" s="38">
        <v>0</v>
      </c>
      <c r="E69" s="22">
        <v>0</v>
      </c>
      <c r="F69" s="1"/>
    </row>
    <row r="70" spans="1:6" ht="12.75">
      <c r="A70" s="1"/>
      <c r="B70" s="28">
        <v>215</v>
      </c>
      <c r="C70" s="31" t="s">
        <v>54</v>
      </c>
      <c r="D70" s="39" t="s">
        <v>132</v>
      </c>
      <c r="E70" s="23" t="s">
        <v>132</v>
      </c>
      <c r="F70" s="1"/>
    </row>
    <row r="71" spans="1:6" ht="12.75">
      <c r="A71" s="1"/>
      <c r="B71" s="28">
        <v>216</v>
      </c>
      <c r="C71" s="31" t="s">
        <v>85</v>
      </c>
      <c r="D71" s="38">
        <v>3218716</v>
      </c>
      <c r="E71" s="22">
        <v>15833823.459999997</v>
      </c>
      <c r="F71" s="1"/>
    </row>
    <row r="72" spans="1:6" ht="12.75">
      <c r="A72" s="1"/>
      <c r="B72" s="27">
        <v>220</v>
      </c>
      <c r="C72" s="9" t="s">
        <v>121</v>
      </c>
      <c r="D72" s="37">
        <v>0</v>
      </c>
      <c r="E72" s="21">
        <v>0</v>
      </c>
      <c r="F72" s="1"/>
    </row>
    <row r="73" spans="1:6" ht="12.75">
      <c r="A73" s="1"/>
      <c r="B73" s="27">
        <v>230</v>
      </c>
      <c r="C73" s="9" t="s">
        <v>53</v>
      </c>
      <c r="D73" s="43" t="s">
        <v>132</v>
      </c>
      <c r="E73" s="24" t="s">
        <v>132</v>
      </c>
      <c r="F73" s="1"/>
    </row>
    <row r="74" spans="1:6" ht="27" customHeight="1">
      <c r="A74" s="1"/>
      <c r="B74" s="27">
        <v>240</v>
      </c>
      <c r="C74" s="9" t="s">
        <v>83</v>
      </c>
      <c r="D74" s="37">
        <v>0</v>
      </c>
      <c r="E74" s="21">
        <v>0</v>
      </c>
      <c r="F74" s="1"/>
    </row>
    <row r="75" spans="1:6" ht="14.25" customHeight="1">
      <c r="A75" s="1"/>
      <c r="B75" s="27">
        <v>250</v>
      </c>
      <c r="C75" s="9" t="s">
        <v>8</v>
      </c>
      <c r="D75" s="37">
        <v>409957912</v>
      </c>
      <c r="E75" s="21">
        <v>373101976.8999994</v>
      </c>
      <c r="F75" s="1"/>
    </row>
    <row r="76" spans="1:6" ht="15" customHeight="1">
      <c r="A76" s="1"/>
      <c r="B76" s="28">
        <v>251</v>
      </c>
      <c r="C76" s="31" t="s">
        <v>114</v>
      </c>
      <c r="D76" s="38">
        <v>51496620</v>
      </c>
      <c r="E76" s="22">
        <v>-5445000</v>
      </c>
      <c r="F76" s="1"/>
    </row>
    <row r="77" spans="1:6" ht="15" customHeight="1">
      <c r="A77" s="1"/>
      <c r="B77" s="27">
        <v>260</v>
      </c>
      <c r="C77" s="9" t="s">
        <v>77</v>
      </c>
      <c r="D77" s="37">
        <v>358461292</v>
      </c>
      <c r="E77" s="21">
        <v>378546976.8999994</v>
      </c>
      <c r="F77" s="1"/>
    </row>
    <row r="78" spans="1:6" ht="15" customHeight="1">
      <c r="A78" s="1"/>
      <c r="B78" s="28">
        <v>261</v>
      </c>
      <c r="C78" s="31" t="s">
        <v>103</v>
      </c>
      <c r="D78" s="38">
        <v>0</v>
      </c>
      <c r="E78" s="22">
        <v>0</v>
      </c>
      <c r="F78" s="1"/>
    </row>
    <row r="79" spans="1:8" ht="15" customHeight="1">
      <c r="A79" s="4"/>
      <c r="B79" s="27">
        <v>270</v>
      </c>
      <c r="C79" s="9" t="s">
        <v>96</v>
      </c>
      <c r="D79" s="37">
        <v>358461292</v>
      </c>
      <c r="E79" s="21">
        <v>378546976.8999994</v>
      </c>
      <c r="F79" s="4"/>
      <c r="G79" s="20"/>
      <c r="H79" s="20"/>
    </row>
    <row r="80" spans="1:8" ht="15" customHeight="1">
      <c r="A80" s="4"/>
      <c r="B80" s="27">
        <v>280</v>
      </c>
      <c r="C80" s="9" t="s">
        <v>39</v>
      </c>
      <c r="D80" s="43" t="s">
        <v>132</v>
      </c>
      <c r="E80" s="24" t="s">
        <v>132</v>
      </c>
      <c r="F80" s="4"/>
      <c r="G80" s="20"/>
      <c r="H80" s="20"/>
    </row>
    <row r="81" spans="1:8" ht="15" customHeight="1" thickBot="1">
      <c r="A81" s="4"/>
      <c r="B81" s="29">
        <v>290</v>
      </c>
      <c r="C81" s="33" t="s">
        <v>123</v>
      </c>
      <c r="D81" s="44" t="s">
        <v>132</v>
      </c>
      <c r="E81" s="30" t="s">
        <v>132</v>
      </c>
      <c r="F81" s="4"/>
      <c r="G81" s="20"/>
      <c r="H81" s="20"/>
    </row>
    <row r="82" spans="1:6" ht="12.75">
      <c r="A82" s="1"/>
      <c r="B82" s="26"/>
      <c r="C82" s="2"/>
      <c r="D82" s="2"/>
      <c r="E82" s="2"/>
      <c r="F82" s="1"/>
    </row>
    <row r="83" spans="1:6" ht="58.5" customHeight="1">
      <c r="A83" s="1"/>
      <c r="B83" s="14"/>
      <c r="E83" s="1"/>
      <c r="F83" s="1"/>
    </row>
    <row r="84" spans="1:6" ht="30" customHeight="1">
      <c r="A84" s="1"/>
      <c r="B84" s="5"/>
      <c r="C84" s="46" t="s">
        <v>134</v>
      </c>
      <c r="E84" s="1"/>
      <c r="F84" s="1"/>
    </row>
    <row r="85" spans="1:6" ht="42.75" customHeight="1">
      <c r="A85" s="1"/>
      <c r="B85" s="14"/>
      <c r="E85" s="1"/>
      <c r="F85" s="1"/>
    </row>
    <row r="86" spans="1:6" ht="12.75" customHeight="1">
      <c r="A86" s="1"/>
      <c r="B86" s="26"/>
      <c r="C86" s="14"/>
      <c r="D86" s="14"/>
      <c r="E86" s="1"/>
      <c r="F86" s="1"/>
    </row>
    <row r="87" spans="1:6" ht="12.75">
      <c r="A87" s="1"/>
      <c r="B87" s="26"/>
      <c r="C87" s="1"/>
      <c r="D87" s="1"/>
      <c r="E87" s="1"/>
      <c r="F87" s="1"/>
    </row>
    <row r="88" spans="1:6" ht="12.75">
      <c r="A88" s="1"/>
      <c r="B88" s="26"/>
      <c r="C88" s="1"/>
      <c r="D88" s="1"/>
      <c r="E88" s="1"/>
      <c r="F88" s="1"/>
    </row>
    <row r="89" spans="1:6" ht="12.75">
      <c r="A89" s="1"/>
      <c r="B89" s="26"/>
      <c r="C89" s="1"/>
      <c r="D89" s="1"/>
      <c r="E89" s="1"/>
      <c r="F89" s="1"/>
    </row>
    <row r="90" spans="1:6" ht="12.75">
      <c r="A90" s="1"/>
      <c r="B90" s="26"/>
      <c r="C90" s="1"/>
      <c r="D90" s="1"/>
      <c r="E90" s="1"/>
      <c r="F90" s="1"/>
    </row>
  </sheetData>
  <sheetProtection/>
  <mergeCells count="1">
    <mergeCell ref="B2:C2"/>
  </mergeCells>
  <printOptions/>
  <pageMargins left="0.73" right="0.35433070866141736" top="0.88" bottom="0.6692913385826772" header="0.5118110236220472" footer="0.2362204724409449"/>
  <pageSetup horizontalDpi="600" verticalDpi="600" orientation="portrait" paperSize="9" scale="65" r:id="rId1"/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0" customWidth="1"/>
    <col min="2" max="2" width="23.421875" style="16" customWidth="1"/>
    <col min="3" max="3" width="4.00390625" style="0" customWidth="1"/>
    <col min="4" max="4" width="28.00390625" style="0" customWidth="1"/>
    <col min="5" max="5" width="15.421875" style="0" customWidth="1"/>
  </cols>
  <sheetData>
    <row r="1" spans="1:6" ht="16.5" customHeight="1">
      <c r="A1" s="18" t="s">
        <v>84</v>
      </c>
      <c r="B1" s="18">
        <f>B2+B36</f>
        <v>683556399.5</v>
      </c>
      <c r="D1" s="1"/>
      <c r="F1" s="1"/>
    </row>
    <row r="2" spans="1:6" ht="16.5" customHeight="1">
      <c r="A2" s="18" t="s">
        <v>87</v>
      </c>
      <c r="B2" s="17">
        <f>647649398.29+2705526.75+0</f>
        <v>650354925.04</v>
      </c>
      <c r="D2" s="1"/>
      <c r="E2" s="16"/>
      <c r="F2" s="1"/>
    </row>
    <row r="3" spans="1:6" ht="16.5" customHeight="1">
      <c r="A3" s="1"/>
      <c r="B3" s="17">
        <f>SUM(B5:B33)</f>
        <v>650354925.04</v>
      </c>
      <c r="D3" s="1"/>
      <c r="E3" s="16"/>
      <c r="F3" s="1"/>
    </row>
    <row r="4" spans="1:6" ht="16.5" customHeight="1">
      <c r="A4" s="1"/>
      <c r="B4" s="17">
        <f>B2-B3</f>
        <v>0</v>
      </c>
      <c r="D4" s="1"/>
      <c r="E4" s="17"/>
      <c r="F4" s="1"/>
    </row>
    <row r="5" spans="1:6" ht="16.5" customHeight="1">
      <c r="A5" s="1" t="s">
        <v>10</v>
      </c>
      <c r="B5" s="16">
        <f>46430.49</f>
        <v>46430.49</v>
      </c>
      <c r="D5" s="1"/>
      <c r="E5" s="16"/>
      <c r="F5" s="1"/>
    </row>
    <row r="6" spans="1:6" ht="16.5" customHeight="1">
      <c r="A6" s="1" t="s">
        <v>66</v>
      </c>
      <c r="B6" s="16">
        <f>94860.64</f>
        <v>94860.64</v>
      </c>
      <c r="D6" s="1"/>
      <c r="E6" s="16"/>
      <c r="F6" s="1"/>
    </row>
    <row r="7" spans="1:6" ht="16.5" customHeight="1">
      <c r="A7" s="1">
        <v>4075</v>
      </c>
      <c r="B7" s="16">
        <f>0</f>
        <v>0</v>
      </c>
      <c r="D7" s="1"/>
      <c r="E7" s="16"/>
      <c r="F7" s="1"/>
    </row>
    <row r="8" spans="1:6" ht="16.5" customHeight="1">
      <c r="A8" s="1" t="s">
        <v>82</v>
      </c>
      <c r="B8" s="16">
        <f>3197992.85</f>
        <v>3197992.85</v>
      </c>
      <c r="D8" s="1"/>
      <c r="F8" s="1"/>
    </row>
    <row r="9" spans="1:6" ht="16.5" customHeight="1">
      <c r="A9" s="1" t="s">
        <v>129</v>
      </c>
      <c r="B9" s="16">
        <f>0</f>
        <v>0</v>
      </c>
      <c r="D9" s="1"/>
      <c r="F9" s="1"/>
    </row>
    <row r="10" spans="1:6" ht="16.5" customHeight="1">
      <c r="A10" s="1">
        <v>4221</v>
      </c>
      <c r="B10" s="16">
        <f>0</f>
        <v>0</v>
      </c>
      <c r="D10" s="1"/>
      <c r="F10" s="1"/>
    </row>
    <row r="11" spans="1:6" ht="16.5" customHeight="1">
      <c r="A11" s="1" t="s">
        <v>44</v>
      </c>
      <c r="B11" s="16">
        <f>52947930.09</f>
        <v>52947930.09</v>
      </c>
      <c r="D11" s="1"/>
      <c r="F11" s="1"/>
    </row>
    <row r="12" spans="1:6" ht="16.5" customHeight="1">
      <c r="A12" s="1" t="s">
        <v>116</v>
      </c>
      <c r="B12" s="16">
        <f>74008796.28</f>
        <v>74008796.28</v>
      </c>
      <c r="D12" s="1"/>
      <c r="F12" s="1"/>
    </row>
    <row r="13" spans="1:6" ht="16.5" customHeight="1">
      <c r="A13" s="1" t="s">
        <v>48</v>
      </c>
      <c r="B13" s="16">
        <f>9925586.31</f>
        <v>9925586.31</v>
      </c>
      <c r="D13" s="1"/>
      <c r="F13" s="1"/>
    </row>
    <row r="14" spans="1:6" ht="16.5" customHeight="1">
      <c r="A14" s="1" t="s">
        <v>38</v>
      </c>
      <c r="B14" s="16">
        <f>117317914.9</f>
        <v>117317914.9</v>
      </c>
      <c r="D14" s="1"/>
      <c r="F14" s="1"/>
    </row>
    <row r="15" spans="1:6" ht="16.5" customHeight="1">
      <c r="A15" s="1" t="s">
        <v>27</v>
      </c>
      <c r="B15" s="16">
        <f>6386890.02</f>
        <v>6386890.02</v>
      </c>
      <c r="D15" s="1"/>
      <c r="F15" s="1"/>
    </row>
    <row r="16" spans="1:6" ht="16.5" customHeight="1">
      <c r="A16" s="1" t="s">
        <v>101</v>
      </c>
      <c r="B16" s="16">
        <f>20368568.98</f>
        <v>20368568.98</v>
      </c>
      <c r="D16" s="1"/>
      <c r="F16" s="1"/>
    </row>
    <row r="17" spans="1:6" ht="16.5" customHeight="1">
      <c r="A17" s="1" t="s">
        <v>37</v>
      </c>
      <c r="B17" s="16">
        <f>0</f>
        <v>0</v>
      </c>
      <c r="D17" s="1"/>
      <c r="F17" s="1"/>
    </row>
    <row r="18" spans="1:6" ht="16.5" customHeight="1">
      <c r="A18" s="1">
        <v>4341</v>
      </c>
      <c r="B18" s="16">
        <f>0</f>
        <v>0</v>
      </c>
      <c r="D18" s="1"/>
      <c r="F18" s="1"/>
    </row>
    <row r="19" spans="1:6" ht="16.5" customHeight="1">
      <c r="A19" s="1" t="s">
        <v>94</v>
      </c>
      <c r="B19" s="16">
        <f>185209.15</f>
        <v>185209.15</v>
      </c>
      <c r="D19" s="1"/>
      <c r="F19" s="1"/>
    </row>
    <row r="20" spans="1:6" ht="16.5" customHeight="1">
      <c r="A20" s="1" t="s">
        <v>67</v>
      </c>
      <c r="B20" s="16">
        <f>0</f>
        <v>0</v>
      </c>
      <c r="D20" s="1"/>
      <c r="F20" s="1"/>
    </row>
    <row r="21" spans="1:6" ht="16.5" customHeight="1">
      <c r="A21" s="1" t="s">
        <v>125</v>
      </c>
      <c r="B21" s="16">
        <f>0</f>
        <v>0</v>
      </c>
      <c r="D21" s="1"/>
      <c r="F21" s="1"/>
    </row>
    <row r="22" spans="1:6" ht="16.5" customHeight="1">
      <c r="A22" s="1" t="s">
        <v>43</v>
      </c>
      <c r="B22" s="16">
        <f>307933.78</f>
        <v>307933.78</v>
      </c>
      <c r="D22" s="1"/>
      <c r="F22" s="1"/>
    </row>
    <row r="23" spans="1:6" ht="16.5" customHeight="1">
      <c r="A23" s="1" t="s">
        <v>106</v>
      </c>
      <c r="B23" s="16">
        <f>55413071.44</f>
        <v>55413071.44</v>
      </c>
      <c r="D23" s="1"/>
      <c r="F23" s="1"/>
    </row>
    <row r="24" spans="1:6" ht="16.5" customHeight="1">
      <c r="A24" s="1" t="s">
        <v>26</v>
      </c>
      <c r="B24" s="16">
        <f>169290759.89</f>
        <v>169290759.89</v>
      </c>
      <c r="D24" s="1"/>
      <c r="F24" s="1"/>
    </row>
    <row r="25" spans="1:6" ht="16.5" customHeight="1">
      <c r="A25" s="1" t="s">
        <v>47</v>
      </c>
      <c r="B25" s="16">
        <f>16700789.6</f>
        <v>16700789.6</v>
      </c>
      <c r="D25" s="1"/>
      <c r="F25" s="1"/>
    </row>
    <row r="26" spans="1:6" ht="16.5" customHeight="1">
      <c r="A26" s="1" t="s">
        <v>111</v>
      </c>
      <c r="B26" s="16">
        <f>37092521.86</f>
        <v>37092521.86</v>
      </c>
      <c r="D26" s="1"/>
      <c r="F26" s="1"/>
    </row>
    <row r="27" spans="1:6" ht="16.5" customHeight="1">
      <c r="A27" s="1" t="s">
        <v>65</v>
      </c>
      <c r="B27" s="16">
        <f>226613.85</f>
        <v>226613.85</v>
      </c>
      <c r="D27" s="1"/>
      <c r="F27" s="1"/>
    </row>
    <row r="28" spans="1:6" ht="16.5" customHeight="1">
      <c r="A28" s="1" t="s">
        <v>58</v>
      </c>
      <c r="B28" s="16">
        <f>20153410.39</f>
        <v>20153410.39</v>
      </c>
      <c r="D28" s="1"/>
      <c r="F28" s="1"/>
    </row>
    <row r="29" spans="1:6" ht="16.5" customHeight="1">
      <c r="A29" s="1" t="s">
        <v>17</v>
      </c>
      <c r="B29" s="16">
        <f>44444267.39</f>
        <v>44444267.39</v>
      </c>
      <c r="D29" s="1"/>
      <c r="F29" s="1"/>
    </row>
    <row r="30" spans="1:6" ht="16.5" customHeight="1">
      <c r="A30" s="1" t="s">
        <v>73</v>
      </c>
      <c r="B30" s="16">
        <f>12087749.6</f>
        <v>12087749.6</v>
      </c>
      <c r="D30" s="1"/>
      <c r="F30" s="1"/>
    </row>
    <row r="31" spans="1:6" ht="16.5" customHeight="1">
      <c r="A31" s="1" t="s">
        <v>57</v>
      </c>
      <c r="B31" s="16">
        <f>7452100.78</f>
        <v>7452100.78</v>
      </c>
      <c r="D31" s="1"/>
      <c r="F31" s="1"/>
    </row>
    <row r="32" spans="1:6" ht="16.5" customHeight="1">
      <c r="A32" s="1" t="s">
        <v>56</v>
      </c>
      <c r="B32" s="16">
        <f>2705526.75</f>
        <v>2705526.75</v>
      </c>
      <c r="D32" s="1"/>
      <c r="F32" s="1"/>
    </row>
    <row r="33" spans="1:6" ht="16.5" customHeight="1">
      <c r="A33" s="1" t="s">
        <v>46</v>
      </c>
      <c r="B33" s="16">
        <f>0</f>
        <v>0</v>
      </c>
      <c r="D33" s="1"/>
      <c r="F33" s="1"/>
    </row>
    <row r="34" spans="1:6" ht="16.5" customHeight="1">
      <c r="A34" s="1"/>
      <c r="D34" s="1"/>
      <c r="F34" s="1"/>
    </row>
    <row r="35" spans="1:4" ht="16.5" customHeight="1">
      <c r="A35" s="19"/>
      <c r="D35" s="1"/>
    </row>
    <row r="36" spans="1:4" ht="16.5" customHeight="1">
      <c r="A36" s="19" t="s">
        <v>49</v>
      </c>
      <c r="B36" s="17">
        <f>830948.28+32370526.18+0</f>
        <v>33201474.46</v>
      </c>
      <c r="D36" s="1"/>
    </row>
    <row r="37" spans="1:4" ht="16.5" customHeight="1">
      <c r="A37" s="1"/>
      <c r="B37" s="17">
        <f>SUM(B39:B41)</f>
        <v>33201474.46</v>
      </c>
      <c r="D37" s="1"/>
    </row>
    <row r="38" spans="1:4" ht="16.5" customHeight="1">
      <c r="A38" s="1"/>
      <c r="B38" s="17">
        <f>B36-B37</f>
        <v>0</v>
      </c>
      <c r="D38" s="1"/>
    </row>
    <row r="39" spans="1:4" ht="16.5" customHeight="1">
      <c r="A39" s="1" t="s">
        <v>102</v>
      </c>
      <c r="B39" s="16">
        <f>830948.28</f>
        <v>830948.28</v>
      </c>
      <c r="D39" s="1"/>
    </row>
    <row r="40" spans="1:4" ht="16.5" customHeight="1">
      <c r="A40" s="1" t="s">
        <v>1</v>
      </c>
      <c r="B40" s="16">
        <f>32370526.18</f>
        <v>32370526.18</v>
      </c>
      <c r="D40" s="1"/>
    </row>
    <row r="41" spans="1:4" ht="16.5" customHeight="1">
      <c r="A41" s="1" t="s">
        <v>71</v>
      </c>
      <c r="B41" s="16">
        <f>0</f>
        <v>0</v>
      </c>
      <c r="D4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2016-01-15T12:39:55Z</cp:lastPrinted>
  <dcterms:modified xsi:type="dcterms:W3CDTF">2016-02-03T13:55:42Z</dcterms:modified>
  <cp:category/>
  <cp:version/>
  <cp:contentType/>
  <cp:contentStatus/>
</cp:coreProperties>
</file>