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8895" activeTab="0"/>
  </bookViews>
  <sheets>
    <sheet name="RAPORT-FIN27" sheetId="1" r:id="rId1"/>
  </sheets>
  <definedNames>
    <definedName name="_xlnm.Print_Area" localSheetId="0">'RAPORT-FIN27'!$A$1:$M$56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<sst xmlns="http://schemas.openxmlformats.org/spreadsheetml/2006/main" count="94" uniqueCount="78">
  <si>
    <t>L</t>
  </si>
  <si>
    <t>BC "Moldova-Agroindbank" S.A.</t>
  </si>
  <si>
    <t>AGRNMD2X</t>
  </si>
  <si>
    <t>FIN 27 - EXPUNEREA LA RISCUL RATEI DOBÂNZII</t>
  </si>
  <si>
    <t>la data din 31 decembrie 2015</t>
  </si>
  <si>
    <t>Calculat de igangan Data/Ora: 04.01.2016 / 17:42:32</t>
  </si>
  <si>
    <t>Unitatea de masura,  lei</t>
  </si>
  <si>
    <t>Cod pozitie</t>
  </si>
  <si>
    <t>pina la 1 luna</t>
  </si>
  <si>
    <t>1-2  luni</t>
  </si>
  <si>
    <t>2-3 luni</t>
  </si>
  <si>
    <t>3-6 luni</t>
  </si>
  <si>
    <t>6-9 luni</t>
  </si>
  <si>
    <t>9-12 luni</t>
  </si>
  <si>
    <t>1-5 ani</t>
  </si>
  <si>
    <t>mai mult de 5 ani</t>
  </si>
  <si>
    <t>Fara dobinda</t>
  </si>
  <si>
    <t>Total</t>
  </si>
  <si>
    <t>A</t>
  </si>
  <si>
    <t>B</t>
  </si>
  <si>
    <t>010</t>
  </si>
  <si>
    <t>Numerar si echivalente de numerar</t>
  </si>
  <si>
    <t>020</t>
  </si>
  <si>
    <t>Active financiare detinute pentru tranzactionare</t>
  </si>
  <si>
    <t>021</t>
  </si>
  <si>
    <t>Instrumente derivate detinute pentru tranzactionare</t>
  </si>
  <si>
    <t>022</t>
  </si>
  <si>
    <t>Instrumente de capitaluri proprii</t>
  </si>
  <si>
    <t>023</t>
  </si>
  <si>
    <t>Instrumente de datorie</t>
  </si>
  <si>
    <t>contul 1157</t>
  </si>
  <si>
    <t>024</t>
  </si>
  <si>
    <t>Credite si avansuri</t>
  </si>
  <si>
    <t>030</t>
  </si>
  <si>
    <t xml:space="preserve">Active financiare desemnate ca fiind evaluate la valoarea justa prin profit sau pierdere </t>
  </si>
  <si>
    <t>031</t>
  </si>
  <si>
    <t>032</t>
  </si>
  <si>
    <t>033</t>
  </si>
  <si>
    <t>040</t>
  </si>
  <si>
    <t>Active financiare disponibile pentru vinzare</t>
  </si>
  <si>
    <t>041</t>
  </si>
  <si>
    <t>042</t>
  </si>
  <si>
    <t>043</t>
  </si>
  <si>
    <t>050</t>
  </si>
  <si>
    <t>Imprumuturi  si creante</t>
  </si>
  <si>
    <t>051</t>
  </si>
  <si>
    <t>052</t>
  </si>
  <si>
    <t>Rezerva minima obligatorie aferenta mijloacelor atrase in moneda liber convertibila</t>
  </si>
  <si>
    <t>053</t>
  </si>
  <si>
    <t>060</t>
  </si>
  <si>
    <t>Investitii pastrate pana la scadenta</t>
  </si>
  <si>
    <t>061</t>
  </si>
  <si>
    <t>062</t>
  </si>
  <si>
    <t>070</t>
  </si>
  <si>
    <t>Alte active financiare</t>
  </si>
  <si>
    <t>080</t>
  </si>
  <si>
    <t>Total active financiare</t>
  </si>
  <si>
    <t>090</t>
  </si>
  <si>
    <t>Datorii financiare detinute pentru tranzactionare</t>
  </si>
  <si>
    <t>091</t>
  </si>
  <si>
    <t>092</t>
  </si>
  <si>
    <t>Pozitii scurte</t>
  </si>
  <si>
    <t>093</t>
  </si>
  <si>
    <t>Depozite</t>
  </si>
  <si>
    <t>094</t>
  </si>
  <si>
    <t>Datorii constituite prin titluri</t>
  </si>
  <si>
    <t>095</t>
  </si>
  <si>
    <t>Alte datorii financiare</t>
  </si>
  <si>
    <t>Datorii financiare desemnate ca fiind evaluate la valoare justa prin profit sau pierdere</t>
  </si>
  <si>
    <t>Alte  datorii financiare</t>
  </si>
  <si>
    <t>Datorii financiare evaluate la cost amortizat</t>
  </si>
  <si>
    <t xml:space="preserve">Depozite </t>
  </si>
  <si>
    <t>Total obligatiuni financiare</t>
  </si>
  <si>
    <t>Decalaje de dobinda</t>
  </si>
  <si>
    <t>Serghei Cebotari</t>
  </si>
  <si>
    <t>Carolina Semeniuc</t>
  </si>
  <si>
    <t>Conducatorul bancii   _________________</t>
  </si>
  <si>
    <t>Contabil-sef              _________________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</si>
</sst>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" fontId="2" fillId="33" borderId="0" xfId="0" applyNumberFormat="1" applyFont="1" applyFill="1" applyBorder="1" applyAlignment="1">
      <alignment wrapText="1"/>
    </xf>
    <xf numFmtId="4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wrapText="1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>
      <alignment/>
    </xf>
    <xf numFmtId="0" fontId="2" fillId="34" borderId="13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 applyProtection="1">
      <alignment horizontal="center" wrapText="1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3" fontId="2" fillId="0" borderId="13" xfId="0" applyNumberFormat="1" applyFont="1" applyFill="1" applyBorder="1" applyAlignment="1" applyProtection="1">
      <alignment horizontal="right" wrapText="1"/>
      <protection/>
    </xf>
    <xf numFmtId="3" fontId="2" fillId="0" borderId="13" xfId="0" applyNumberFormat="1" applyFont="1" applyFill="1" applyBorder="1" applyAlignment="1" applyProtection="1">
      <alignment horizontal="right"/>
      <protection/>
    </xf>
    <xf numFmtId="3" fontId="0" fillId="0" borderId="16" xfId="0" applyNumberFormat="1" applyFont="1" applyFill="1" applyBorder="1" applyAlignment="1" applyProtection="1">
      <alignment horizontal="right"/>
      <protection/>
    </xf>
    <xf numFmtId="3" fontId="2" fillId="0" borderId="17" xfId="0" applyNumberFormat="1" applyFont="1" applyFill="1" applyBorder="1" applyAlignment="1" applyProtection="1">
      <alignment horizontal="right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right"/>
      <protection/>
    </xf>
    <xf numFmtId="3" fontId="2" fillId="0" borderId="16" xfId="0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Fill="1" applyBorder="1" applyAlignment="1" applyProtection="1">
      <alignment horizontal="right" wrapText="1"/>
      <protection/>
    </xf>
    <xf numFmtId="3" fontId="0" fillId="0" borderId="16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Alignment="1">
      <alignment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3" fontId="3" fillId="0" borderId="13" xfId="0" applyNumberFormat="1" applyFont="1" applyFill="1" applyBorder="1" applyAlignment="1" applyProtection="1">
      <alignment/>
      <protection/>
    </xf>
    <xf numFmtId="3" fontId="2" fillId="0" borderId="18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wrapText="1"/>
      <protection/>
    </xf>
    <xf numFmtId="3" fontId="2" fillId="0" borderId="2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38" fillId="0" borderId="0" xfId="0" applyNumberFormat="1" applyFont="1" applyAlignment="1">
      <alignment wrapText="1"/>
    </xf>
    <xf numFmtId="0" fontId="2" fillId="34" borderId="21" xfId="0" applyNumberFormat="1" applyFont="1" applyFill="1" applyBorder="1" applyAlignment="1" applyProtection="1">
      <alignment horizontal="center" wrapText="1"/>
      <protection/>
    </xf>
    <xf numFmtId="3" fontId="2" fillId="0" borderId="22" xfId="0" applyNumberFormat="1" applyFont="1" applyFill="1" applyBorder="1" applyAlignment="1" applyProtection="1">
      <alignment horizontal="right"/>
      <protection/>
    </xf>
    <xf numFmtId="3" fontId="0" fillId="0" borderId="23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Fill="1" applyBorder="1" applyAlignment="1" applyProtection="1">
      <alignment horizontal="right"/>
      <protection/>
    </xf>
    <xf numFmtId="3" fontId="2" fillId="0" borderId="23" xfId="0" applyNumberFormat="1" applyFont="1" applyFill="1" applyBorder="1" applyAlignment="1" applyProtection="1">
      <alignment horizontal="right"/>
      <protection/>
    </xf>
    <xf numFmtId="3" fontId="0" fillId="0" borderId="21" xfId="0" applyNumberFormat="1" applyFont="1" applyFill="1" applyBorder="1" applyAlignment="1" applyProtection="1">
      <alignment horizontal="right"/>
      <protection/>
    </xf>
    <xf numFmtId="3" fontId="2" fillId="0" borderId="24" xfId="0" applyNumberFormat="1" applyFont="1" applyFill="1" applyBorder="1" applyAlignment="1" applyProtection="1">
      <alignment horizontal="right"/>
      <protection/>
    </xf>
    <xf numFmtId="0" fontId="2" fillId="34" borderId="15" xfId="0" applyNumberFormat="1" applyFont="1" applyFill="1" applyBorder="1" applyAlignment="1">
      <alignment horizontal="center"/>
    </xf>
    <xf numFmtId="0" fontId="2" fillId="34" borderId="16" xfId="0" applyNumberFormat="1" applyFont="1" applyFill="1" applyBorder="1" applyAlignment="1" applyProtection="1">
      <alignment horizontal="center" wrapText="1"/>
      <protection/>
    </xf>
    <xf numFmtId="3" fontId="2" fillId="0" borderId="25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wrapText="1"/>
      <protection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5"/>
  <sheetViews>
    <sheetView tabSelected="1" view="pageBreakPreview" zoomScale="75" zoomScaleSheetLayoutView="75" zoomScalePageLayoutView="0" workbookViewId="0" topLeftCell="A35">
      <selection activeCell="L49" sqref="L49"/>
    </sheetView>
  </sheetViews>
  <sheetFormatPr defaultColWidth="9.140625" defaultRowHeight="12.75"/>
  <cols>
    <col min="1" max="1" width="4.7109375" style="6" customWidth="1"/>
    <col min="2" max="2" width="9.140625" style="6" customWidth="1"/>
    <col min="3" max="3" width="63.57421875" style="6" customWidth="1"/>
    <col min="4" max="4" width="17.57421875" style="6" customWidth="1"/>
    <col min="5" max="5" width="18.00390625" style="6" customWidth="1"/>
    <col min="6" max="6" width="18.8515625" style="6" customWidth="1"/>
    <col min="7" max="7" width="19.8515625" style="6" bestFit="1" customWidth="1"/>
    <col min="8" max="11" width="15.421875" style="6" customWidth="1"/>
    <col min="12" max="12" width="16.28125" style="6" customWidth="1"/>
    <col min="13" max="15" width="19.00390625" style="12" customWidth="1"/>
    <col min="16" max="16" width="16.421875" style="6" customWidth="1"/>
    <col min="17" max="19" width="18.28125" style="6" customWidth="1"/>
    <col min="20" max="255" width="9.140625" style="6" customWidth="1"/>
    <col min="256" max="16384" width="9.140625" style="6" customWidth="1"/>
  </cols>
  <sheetData>
    <row r="2" spans="1:23" ht="17.25" customHeight="1">
      <c r="A2" s="42" t="s">
        <v>0</v>
      </c>
      <c r="B2" s="55" t="s">
        <v>1</v>
      </c>
      <c r="C2" s="5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4"/>
      <c r="R2" s="4"/>
      <c r="S2" s="4"/>
      <c r="T2" s="5"/>
      <c r="U2" s="5"/>
      <c r="V2" s="5"/>
      <c r="W2" s="1"/>
    </row>
    <row r="3" spans="1:23" ht="17.25" customHeight="1">
      <c r="A3" s="1"/>
      <c r="B3" s="55" t="s">
        <v>2</v>
      </c>
      <c r="C3" s="5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6.75" customHeight="1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56" t="s">
        <v>3</v>
      </c>
      <c r="D5" s="56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7.25" customHeight="1">
      <c r="A6" s="1"/>
      <c r="B6" s="1"/>
      <c r="C6" s="56" t="s">
        <v>4</v>
      </c>
      <c r="D6" s="56"/>
      <c r="E6" s="1"/>
      <c r="F6" s="1"/>
      <c r="G6" s="53"/>
      <c r="H6" s="53"/>
      <c r="I6" s="53"/>
      <c r="J6" s="53"/>
      <c r="K6" s="1"/>
      <c r="L6" s="1"/>
      <c r="M6" s="1"/>
      <c r="N6" s="1"/>
      <c r="O6" s="1"/>
      <c r="P6" s="8" t="s">
        <v>5</v>
      </c>
      <c r="Q6" s="1"/>
      <c r="R6" s="1"/>
      <c r="S6" s="1"/>
      <c r="T6" s="1"/>
      <c r="U6" s="1"/>
      <c r="V6" s="1"/>
      <c r="W6" s="1"/>
    </row>
    <row r="7" spans="1:23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 t="s">
        <v>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9" t="s">
        <v>7</v>
      </c>
      <c r="C8" s="10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1" t="s">
        <v>17</v>
      </c>
      <c r="N8" s="1"/>
      <c r="P8" s="1"/>
      <c r="Q8" s="1"/>
      <c r="R8" s="1"/>
      <c r="S8" s="1"/>
      <c r="T8" s="1"/>
      <c r="U8" s="1"/>
      <c r="V8" s="1"/>
      <c r="W8" s="1"/>
    </row>
    <row r="9" spans="1:23" ht="13.5" customHeight="1">
      <c r="A9" s="1"/>
      <c r="B9" s="50" t="s">
        <v>18</v>
      </c>
      <c r="C9" s="13" t="s">
        <v>19</v>
      </c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51">
        <v>10</v>
      </c>
      <c r="N9" s="43"/>
      <c r="O9" s="14"/>
      <c r="P9" s="1"/>
      <c r="Q9" s="1"/>
      <c r="R9" s="1"/>
      <c r="S9" s="1"/>
      <c r="T9" s="1"/>
      <c r="U9" s="1"/>
      <c r="V9" s="1"/>
      <c r="W9" s="1"/>
    </row>
    <row r="10" spans="1:23" ht="17.25" customHeight="1">
      <c r="A10" s="2"/>
      <c r="B10" s="15" t="s">
        <v>20</v>
      </c>
      <c r="C10" s="31" t="s">
        <v>21</v>
      </c>
      <c r="D10" s="16">
        <v>4709154994</v>
      </c>
      <c r="E10" s="17">
        <v>91102367</v>
      </c>
      <c r="F10" s="16">
        <v>168236602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515479082</v>
      </c>
      <c r="M10" s="22">
        <f>SUM(D10:L10)</f>
        <v>5483973045</v>
      </c>
      <c r="N10" s="29">
        <v>5483973045</v>
      </c>
      <c r="O10" s="18">
        <f>+M10-N10</f>
        <v>0</v>
      </c>
      <c r="P10" s="2"/>
      <c r="Q10" s="2"/>
      <c r="R10" s="2"/>
      <c r="S10" s="2"/>
      <c r="T10" s="1"/>
      <c r="U10" s="1"/>
      <c r="V10" s="1"/>
      <c r="W10" s="1"/>
    </row>
    <row r="11" spans="1:23" ht="17.25" customHeight="1">
      <c r="A11" s="2"/>
      <c r="B11" s="15" t="s">
        <v>22</v>
      </c>
      <c r="C11" s="31" t="s">
        <v>23</v>
      </c>
      <c r="D11" s="17">
        <f>SUM(D12:D15)</f>
        <v>5082420</v>
      </c>
      <c r="E11" s="17">
        <f aca="true" t="shared" si="0" ref="E11:K11">SUM(E12:E15)</f>
        <v>0</v>
      </c>
      <c r="F11" s="17">
        <f t="shared" si="0"/>
        <v>0</v>
      </c>
      <c r="G11" s="17">
        <f t="shared" si="0"/>
        <v>7142435</v>
      </c>
      <c r="H11" s="17">
        <f t="shared" si="0"/>
        <v>17638000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v>0</v>
      </c>
      <c r="M11" s="22">
        <f>SUM(D11:L11)</f>
        <v>29862855</v>
      </c>
      <c r="N11" s="44"/>
      <c r="O11" s="19"/>
      <c r="P11" s="2"/>
      <c r="Q11" s="2"/>
      <c r="R11" s="2"/>
      <c r="S11" s="2"/>
      <c r="T11" s="1"/>
      <c r="U11" s="1"/>
      <c r="V11" s="1"/>
      <c r="W11" s="1"/>
    </row>
    <row r="12" spans="1:23" ht="17.25" customHeight="1">
      <c r="A12" s="1"/>
      <c r="B12" s="20" t="s">
        <v>24</v>
      </c>
      <c r="C12" s="32" t="s">
        <v>25</v>
      </c>
      <c r="D12" s="17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2">
        <f>SUM(D12:L12)</f>
        <v>0</v>
      </c>
      <c r="N12" s="44"/>
      <c r="O12" s="19"/>
      <c r="P12" s="1"/>
      <c r="Q12" s="1"/>
      <c r="R12" s="1"/>
      <c r="S12" s="1"/>
      <c r="T12" s="1"/>
      <c r="U12" s="1"/>
      <c r="V12" s="1"/>
      <c r="W12" s="1"/>
    </row>
    <row r="13" spans="1:23" ht="17.25" customHeight="1">
      <c r="A13" s="1"/>
      <c r="B13" s="20" t="s">
        <v>26</v>
      </c>
      <c r="C13" s="32" t="s">
        <v>27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18">
        <f>SUM(D13:L13)</f>
        <v>0</v>
      </c>
      <c r="N13" s="45"/>
      <c r="O13" s="18"/>
      <c r="P13" s="1"/>
      <c r="Q13" s="1"/>
      <c r="R13" s="1"/>
      <c r="S13" s="1"/>
      <c r="T13" s="1"/>
      <c r="U13" s="1"/>
      <c r="V13" s="1"/>
      <c r="W13" s="1"/>
    </row>
    <row r="14" spans="1:23" ht="17.25" customHeight="1">
      <c r="A14" s="1"/>
      <c r="B14" s="20" t="s">
        <v>28</v>
      </c>
      <c r="C14" s="32" t="s">
        <v>29</v>
      </c>
      <c r="D14" s="21">
        <v>5082420</v>
      </c>
      <c r="E14" s="21">
        <v>0</v>
      </c>
      <c r="F14" s="23">
        <v>0</v>
      </c>
      <c r="G14" s="21">
        <v>7142435</v>
      </c>
      <c r="H14" s="21">
        <v>17638000</v>
      </c>
      <c r="I14" s="21">
        <v>0</v>
      </c>
      <c r="J14" s="21">
        <v>0</v>
      </c>
      <c r="K14" s="21">
        <v>0</v>
      </c>
      <c r="L14" s="21">
        <v>0</v>
      </c>
      <c r="M14" s="22">
        <f>SUM(D14:L14)</f>
        <v>29862855</v>
      </c>
      <c r="N14" s="45">
        <v>29862855</v>
      </c>
      <c r="O14" s="18">
        <f>+M14-N14</f>
        <v>0</v>
      </c>
      <c r="P14" s="24">
        <v>1777010.37</v>
      </c>
      <c r="Q14" s="2" t="s">
        <v>30</v>
      </c>
      <c r="R14" s="1"/>
      <c r="S14" s="1"/>
      <c r="T14" s="1"/>
      <c r="U14" s="1"/>
      <c r="V14" s="1"/>
      <c r="W14" s="1"/>
    </row>
    <row r="15" spans="1:23" ht="17.25" customHeight="1">
      <c r="A15" s="1"/>
      <c r="B15" s="20" t="s">
        <v>31</v>
      </c>
      <c r="C15" s="32" t="s">
        <v>32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18">
        <v>0</v>
      </c>
      <c r="N15" s="46"/>
      <c r="O15" s="21"/>
      <c r="P15" s="1"/>
      <c r="Q15" s="1"/>
      <c r="R15" s="1"/>
      <c r="S15" s="1"/>
      <c r="T15" s="1"/>
      <c r="U15" s="1"/>
      <c r="V15" s="1"/>
      <c r="W15" s="1"/>
    </row>
    <row r="16" spans="1:23" ht="25.5" customHeight="1">
      <c r="A16" s="2"/>
      <c r="B16" s="15" t="s">
        <v>33</v>
      </c>
      <c r="C16" s="31" t="s">
        <v>34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22">
        <v>0</v>
      </c>
      <c r="N16" s="29"/>
      <c r="O16" s="17"/>
      <c r="P16" s="2"/>
      <c r="Q16" s="2"/>
      <c r="R16" s="2"/>
      <c r="S16" s="2"/>
      <c r="T16" s="1"/>
      <c r="U16" s="1"/>
      <c r="V16" s="1"/>
      <c r="W16" s="1"/>
    </row>
    <row r="17" spans="1:23" ht="16.5" customHeight="1">
      <c r="A17" s="1"/>
      <c r="B17" s="20" t="s">
        <v>35</v>
      </c>
      <c r="C17" s="32" t="s">
        <v>27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18">
        <v>0</v>
      </c>
      <c r="N17" s="46"/>
      <c r="O17" s="21"/>
      <c r="P17" s="1"/>
      <c r="Q17" s="1"/>
      <c r="R17" s="1"/>
      <c r="S17" s="1"/>
      <c r="T17" s="1"/>
      <c r="U17" s="1"/>
      <c r="V17" s="1"/>
      <c r="W17" s="1"/>
    </row>
    <row r="18" spans="1:23" ht="16.5" customHeight="1">
      <c r="A18" s="1"/>
      <c r="B18" s="20" t="s">
        <v>36</v>
      </c>
      <c r="C18" s="32" t="s">
        <v>29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18">
        <v>0</v>
      </c>
      <c r="N18" s="46"/>
      <c r="O18" s="21"/>
      <c r="P18" s="1"/>
      <c r="Q18" s="1"/>
      <c r="R18" s="1"/>
      <c r="S18" s="1"/>
      <c r="T18" s="1"/>
      <c r="U18" s="1"/>
      <c r="V18" s="1"/>
      <c r="W18" s="1"/>
    </row>
    <row r="19" spans="1:23" ht="16.5" customHeight="1">
      <c r="A19" s="1"/>
      <c r="B19" s="20" t="s">
        <v>37</v>
      </c>
      <c r="C19" s="32" t="s">
        <v>32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18">
        <v>0</v>
      </c>
      <c r="N19" s="46"/>
      <c r="O19" s="21"/>
      <c r="P19" s="1"/>
      <c r="Q19" s="1"/>
      <c r="R19" s="1"/>
      <c r="S19" s="1"/>
      <c r="T19" s="1"/>
      <c r="U19" s="1"/>
      <c r="V19" s="1"/>
      <c r="W19" s="1"/>
    </row>
    <row r="20" spans="1:23" ht="16.5" customHeight="1">
      <c r="A20" s="2"/>
      <c r="B20" s="15" t="s">
        <v>38</v>
      </c>
      <c r="C20" s="31" t="s">
        <v>39</v>
      </c>
      <c r="D20" s="17">
        <f aca="true" t="shared" si="1" ref="D20:L20">SUM(D21:D23)</f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</v>
      </c>
      <c r="L20" s="17">
        <f t="shared" si="1"/>
        <v>176221928</v>
      </c>
      <c r="M20" s="22">
        <f aca="true" t="shared" si="2" ref="M20:M34">SUM(D20:L20)</f>
        <v>176221928</v>
      </c>
      <c r="N20" s="47"/>
      <c r="O20" s="22"/>
      <c r="P20" s="2"/>
      <c r="Q20" s="2"/>
      <c r="R20" s="2"/>
      <c r="S20" s="2"/>
      <c r="T20" s="1"/>
      <c r="U20" s="1"/>
      <c r="V20" s="1"/>
      <c r="W20" s="1"/>
    </row>
    <row r="21" spans="1:23" ht="16.5" customHeight="1">
      <c r="A21" s="1"/>
      <c r="B21" s="20" t="s">
        <v>40</v>
      </c>
      <c r="C21" s="32" t="s">
        <v>27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176221928</v>
      </c>
      <c r="M21" s="18">
        <f t="shared" si="2"/>
        <v>176221928</v>
      </c>
      <c r="N21" s="45"/>
      <c r="O21" s="18"/>
      <c r="P21" s="1"/>
      <c r="Q21" s="1"/>
      <c r="R21" s="1"/>
      <c r="S21" s="1"/>
      <c r="T21" s="1"/>
      <c r="U21" s="1"/>
      <c r="V21" s="1"/>
      <c r="W21" s="1"/>
    </row>
    <row r="22" spans="1:23" ht="16.5" customHeight="1">
      <c r="A22" s="1"/>
      <c r="B22" s="20" t="s">
        <v>41</v>
      </c>
      <c r="C22" s="32" t="s">
        <v>29</v>
      </c>
      <c r="D22" s="21">
        <f>ABS(0+0+0+0+0+0+0+0)</f>
        <v>0</v>
      </c>
      <c r="E22" s="21">
        <f aca="true" t="shared" si="3" ref="E22:L22">ABS(0)</f>
        <v>0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1">
        <f t="shared" si="3"/>
        <v>0</v>
      </c>
      <c r="M22" s="18">
        <f t="shared" si="2"/>
        <v>0</v>
      </c>
      <c r="N22" s="45"/>
      <c r="O22" s="18"/>
      <c r="P22" s="1"/>
      <c r="Q22" s="1"/>
      <c r="R22" s="1"/>
      <c r="S22" s="1"/>
      <c r="T22" s="1"/>
      <c r="U22" s="1"/>
      <c r="V22" s="1"/>
      <c r="W22" s="1"/>
    </row>
    <row r="23" spans="1:23" ht="16.5" customHeight="1">
      <c r="A23" s="1"/>
      <c r="B23" s="20" t="s">
        <v>42</v>
      </c>
      <c r="C23" s="32" t="s">
        <v>32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18">
        <f t="shared" si="2"/>
        <v>0</v>
      </c>
      <c r="N23" s="45"/>
      <c r="O23" s="18"/>
      <c r="P23" s="1"/>
      <c r="Q23" s="1"/>
      <c r="R23" s="1"/>
      <c r="S23" s="1"/>
      <c r="T23" s="1"/>
      <c r="U23" s="1"/>
      <c r="V23" s="1"/>
      <c r="W23" s="1"/>
    </row>
    <row r="24" spans="1:23" ht="16.5" customHeight="1">
      <c r="A24" s="2"/>
      <c r="B24" s="15" t="s">
        <v>43</v>
      </c>
      <c r="C24" s="31" t="s">
        <v>44</v>
      </c>
      <c r="D24" s="17">
        <f>SUM(D25:D27)</f>
        <v>11293153364</v>
      </c>
      <c r="E24" s="17">
        <f aca="true" t="shared" si="4" ref="E24:L24">SUM(E25:E27)</f>
        <v>545289</v>
      </c>
      <c r="F24" s="17">
        <f t="shared" si="4"/>
        <v>467391</v>
      </c>
      <c r="G24" s="17">
        <f t="shared" si="4"/>
        <v>1557970</v>
      </c>
      <c r="H24" s="17">
        <f t="shared" si="4"/>
        <v>1557970</v>
      </c>
      <c r="I24" s="17">
        <f t="shared" si="4"/>
        <v>1480071</v>
      </c>
      <c r="J24" s="17">
        <f t="shared" si="4"/>
        <v>46193397</v>
      </c>
      <c r="K24" s="17">
        <f t="shared" si="4"/>
        <v>40273516</v>
      </c>
      <c r="L24" s="17">
        <f t="shared" si="4"/>
        <v>176481795</v>
      </c>
      <c r="M24" s="22">
        <f t="shared" si="2"/>
        <v>11561710763</v>
      </c>
      <c r="N24" s="47"/>
      <c r="O24" s="22"/>
      <c r="P24" s="2"/>
      <c r="Q24" s="2"/>
      <c r="R24" s="2"/>
      <c r="S24" s="2"/>
      <c r="T24" s="1"/>
      <c r="U24" s="1"/>
      <c r="V24" s="1"/>
      <c r="W24" s="1"/>
    </row>
    <row r="25" spans="1:23" ht="16.5" customHeight="1">
      <c r="A25" s="25"/>
      <c r="B25" s="26" t="s">
        <v>45</v>
      </c>
      <c r="C25" s="27" t="s">
        <v>29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1">
        <v>0</v>
      </c>
      <c r="M25" s="18">
        <f t="shared" si="2"/>
        <v>0</v>
      </c>
      <c r="N25" s="45"/>
      <c r="O25" s="18"/>
      <c r="P25" s="1"/>
      <c r="Q25" s="1"/>
      <c r="R25" s="1"/>
      <c r="S25" s="1"/>
      <c r="T25" s="1"/>
      <c r="U25" s="1"/>
      <c r="V25" s="1"/>
      <c r="W25" s="1"/>
    </row>
    <row r="26" spans="1:23" ht="26.25" customHeight="1">
      <c r="A26" s="1"/>
      <c r="B26" s="20" t="s">
        <v>46</v>
      </c>
      <c r="C26" s="32" t="s">
        <v>47</v>
      </c>
      <c r="D26" s="21">
        <v>1008323754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18">
        <f t="shared" si="2"/>
        <v>1008323754</v>
      </c>
      <c r="N26" s="45"/>
      <c r="O26" s="18"/>
      <c r="P26" s="1"/>
      <c r="Q26" s="1"/>
      <c r="R26" s="1"/>
      <c r="S26" s="1"/>
      <c r="T26" s="1"/>
      <c r="U26" s="1"/>
      <c r="V26" s="1"/>
      <c r="W26" s="1"/>
    </row>
    <row r="27" spans="1:23" s="30" customFormat="1" ht="16.5" customHeight="1">
      <c r="A27" s="2"/>
      <c r="B27" s="15" t="s">
        <v>48</v>
      </c>
      <c r="C27" s="31" t="s">
        <v>32</v>
      </c>
      <c r="D27" s="17">
        <v>10284829610</v>
      </c>
      <c r="E27" s="17">
        <v>545289</v>
      </c>
      <c r="F27" s="17">
        <v>467391</v>
      </c>
      <c r="G27" s="17">
        <v>1557970</v>
      </c>
      <c r="H27" s="17">
        <v>1557970</v>
      </c>
      <c r="I27" s="17">
        <v>1480071</v>
      </c>
      <c r="J27" s="17">
        <v>46193397</v>
      </c>
      <c r="K27" s="17">
        <v>40273516</v>
      </c>
      <c r="L27" s="17">
        <v>176481795</v>
      </c>
      <c r="M27" s="22">
        <f t="shared" si="2"/>
        <v>10553387009</v>
      </c>
      <c r="N27" s="47"/>
      <c r="O27" s="22"/>
      <c r="P27" s="2"/>
      <c r="Q27" s="2"/>
      <c r="R27" s="2"/>
      <c r="S27" s="2"/>
      <c r="T27" s="2"/>
      <c r="U27" s="2"/>
      <c r="V27" s="2"/>
      <c r="W27" s="2"/>
    </row>
    <row r="28" spans="1:23" ht="16.5" customHeight="1">
      <c r="A28" s="2"/>
      <c r="B28" s="15" t="s">
        <v>49</v>
      </c>
      <c r="C28" s="31" t="s">
        <v>50</v>
      </c>
      <c r="D28" s="17">
        <f aca="true" t="shared" si="5" ref="D28:L28">SUM(D29:D30)</f>
        <v>38826034</v>
      </c>
      <c r="E28" s="17">
        <f t="shared" si="5"/>
        <v>5637317</v>
      </c>
      <c r="F28" s="17">
        <f t="shared" si="5"/>
        <v>12080168</v>
      </c>
      <c r="G28" s="17">
        <f t="shared" si="5"/>
        <v>244255326</v>
      </c>
      <c r="H28" s="17">
        <f t="shared" si="5"/>
        <v>984454</v>
      </c>
      <c r="I28" s="17">
        <f t="shared" si="5"/>
        <v>110600735</v>
      </c>
      <c r="J28" s="17">
        <f t="shared" si="5"/>
        <v>0</v>
      </c>
      <c r="K28" s="17">
        <f t="shared" si="5"/>
        <v>0</v>
      </c>
      <c r="L28" s="17">
        <f t="shared" si="5"/>
        <v>0</v>
      </c>
      <c r="M28" s="22">
        <f t="shared" si="2"/>
        <v>412384034</v>
      </c>
      <c r="N28" s="47"/>
      <c r="O28" s="22"/>
      <c r="P28" s="2"/>
      <c r="Q28" s="2"/>
      <c r="R28" s="2"/>
      <c r="S28" s="2"/>
      <c r="T28" s="1"/>
      <c r="U28" s="1"/>
      <c r="V28" s="1"/>
      <c r="W28" s="1"/>
    </row>
    <row r="29" spans="1:23" ht="16.5" customHeight="1">
      <c r="A29" s="1"/>
      <c r="B29" s="20" t="s">
        <v>51</v>
      </c>
      <c r="C29" s="32" t="s">
        <v>29</v>
      </c>
      <c r="D29" s="23">
        <v>38826034</v>
      </c>
      <c r="E29" s="21">
        <v>5637317</v>
      </c>
      <c r="F29" s="21">
        <v>12080168</v>
      </c>
      <c r="G29" s="21">
        <v>244255326</v>
      </c>
      <c r="H29" s="21">
        <v>984454</v>
      </c>
      <c r="I29" s="21">
        <v>110600735</v>
      </c>
      <c r="J29" s="21"/>
      <c r="K29" s="21">
        <v>0</v>
      </c>
      <c r="L29" s="21">
        <v>0</v>
      </c>
      <c r="M29" s="18">
        <f t="shared" si="2"/>
        <v>412384034</v>
      </c>
      <c r="N29" s="45">
        <v>412384034</v>
      </c>
      <c r="O29" s="18">
        <f>+M29-N29</f>
        <v>0</v>
      </c>
      <c r="P29" s="1"/>
      <c r="Q29" s="1"/>
      <c r="R29" s="1"/>
      <c r="S29" s="1"/>
      <c r="T29" s="1"/>
      <c r="U29" s="1"/>
      <c r="V29" s="1"/>
      <c r="W29" s="1"/>
    </row>
    <row r="30" spans="1:23" ht="16.5" customHeight="1">
      <c r="A30" s="1"/>
      <c r="B30" s="20" t="s">
        <v>52</v>
      </c>
      <c r="C30" s="32" t="s">
        <v>32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18">
        <f t="shared" si="2"/>
        <v>0</v>
      </c>
      <c r="N30" s="45"/>
      <c r="O30" s="18"/>
      <c r="P30" s="1"/>
      <c r="Q30" s="1"/>
      <c r="R30" s="1"/>
      <c r="S30" s="1"/>
      <c r="T30" s="1"/>
      <c r="U30" s="1"/>
      <c r="V30" s="1"/>
      <c r="W30" s="1"/>
    </row>
    <row r="31" spans="1:23" ht="16.5" customHeight="1">
      <c r="A31" s="2"/>
      <c r="B31" s="15" t="s">
        <v>53</v>
      </c>
      <c r="C31" s="31" t="s">
        <v>54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35200298</v>
      </c>
      <c r="M31" s="22">
        <f t="shared" si="2"/>
        <v>35200298</v>
      </c>
      <c r="N31" s="47"/>
      <c r="O31" s="22"/>
      <c r="P31" s="2"/>
      <c r="Q31" s="2"/>
      <c r="R31" s="2"/>
      <c r="S31" s="2"/>
      <c r="T31" s="1"/>
      <c r="U31" s="1"/>
      <c r="V31" s="1"/>
      <c r="W31" s="1"/>
    </row>
    <row r="32" spans="1:23" ht="16.5" customHeight="1">
      <c r="A32" s="2"/>
      <c r="B32" s="15" t="s">
        <v>55</v>
      </c>
      <c r="C32" s="31" t="s">
        <v>56</v>
      </c>
      <c r="D32" s="17">
        <f aca="true" t="shared" si="6" ref="D32:L32">SUM(D10,D11,D16,D20,D24,D28,D31)</f>
        <v>16046216812</v>
      </c>
      <c r="E32" s="17">
        <f t="shared" si="6"/>
        <v>97284973</v>
      </c>
      <c r="F32" s="17">
        <f t="shared" si="6"/>
        <v>180784161</v>
      </c>
      <c r="G32" s="17">
        <f t="shared" si="6"/>
        <v>252955731</v>
      </c>
      <c r="H32" s="17">
        <f t="shared" si="6"/>
        <v>20180424</v>
      </c>
      <c r="I32" s="17">
        <f t="shared" si="6"/>
        <v>112080806</v>
      </c>
      <c r="J32" s="17">
        <f t="shared" si="6"/>
        <v>46193397</v>
      </c>
      <c r="K32" s="17">
        <f t="shared" si="6"/>
        <v>40273516</v>
      </c>
      <c r="L32" s="17">
        <f t="shared" si="6"/>
        <v>903383103</v>
      </c>
      <c r="M32" s="22">
        <f t="shared" si="2"/>
        <v>17699352923</v>
      </c>
      <c r="N32" s="47"/>
      <c r="O32" s="22"/>
      <c r="P32" s="2"/>
      <c r="Q32" s="2"/>
      <c r="R32" s="2"/>
      <c r="S32" s="2"/>
      <c r="T32" s="1"/>
      <c r="U32" s="1"/>
      <c r="V32" s="1"/>
      <c r="W32" s="1"/>
    </row>
    <row r="33" spans="1:23" ht="16.5" customHeight="1">
      <c r="A33" s="2"/>
      <c r="B33" s="15" t="s">
        <v>57</v>
      </c>
      <c r="C33" s="31" t="s">
        <v>58</v>
      </c>
      <c r="D33" s="17">
        <f aca="true" t="shared" si="7" ref="D33:L33">SUM(D34:D38)</f>
        <v>0</v>
      </c>
      <c r="E33" s="17">
        <f t="shared" si="7"/>
        <v>0</v>
      </c>
      <c r="F33" s="17">
        <f t="shared" si="7"/>
        <v>0</v>
      </c>
      <c r="G33" s="17">
        <f t="shared" si="7"/>
        <v>0</v>
      </c>
      <c r="H33" s="17">
        <f t="shared" si="7"/>
        <v>0</v>
      </c>
      <c r="I33" s="17">
        <f t="shared" si="7"/>
        <v>0</v>
      </c>
      <c r="J33" s="17">
        <f t="shared" si="7"/>
        <v>0</v>
      </c>
      <c r="K33" s="17">
        <f t="shared" si="7"/>
        <v>0</v>
      </c>
      <c r="L33" s="17">
        <f t="shared" si="7"/>
        <v>0</v>
      </c>
      <c r="M33" s="22">
        <f t="shared" si="2"/>
        <v>0</v>
      </c>
      <c r="N33" s="47"/>
      <c r="O33" s="22"/>
      <c r="P33" s="2"/>
      <c r="Q33" s="2"/>
      <c r="R33" s="2"/>
      <c r="S33" s="2"/>
      <c r="T33" s="1"/>
      <c r="U33" s="1"/>
      <c r="V33" s="1"/>
      <c r="W33" s="1"/>
    </row>
    <row r="34" spans="1:23" ht="16.5" customHeight="1">
      <c r="A34" s="1"/>
      <c r="B34" s="20" t="s">
        <v>59</v>
      </c>
      <c r="C34" s="32" t="s">
        <v>25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18">
        <f t="shared" si="2"/>
        <v>0</v>
      </c>
      <c r="N34" s="45"/>
      <c r="O34" s="18"/>
      <c r="P34" s="1"/>
      <c r="Q34" s="1"/>
      <c r="R34" s="1"/>
      <c r="S34" s="1"/>
      <c r="T34" s="1"/>
      <c r="U34" s="1"/>
      <c r="V34" s="1"/>
      <c r="W34" s="1"/>
    </row>
    <row r="35" spans="1:23" ht="16.5" customHeight="1">
      <c r="A35" s="1"/>
      <c r="B35" s="20" t="s">
        <v>60</v>
      </c>
      <c r="C35" s="32" t="s">
        <v>61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18">
        <v>0</v>
      </c>
      <c r="N35" s="46"/>
      <c r="O35" s="21"/>
      <c r="P35" s="1"/>
      <c r="Q35" s="1"/>
      <c r="R35" s="1"/>
      <c r="S35" s="1"/>
      <c r="T35" s="1"/>
      <c r="U35" s="1"/>
      <c r="V35" s="1"/>
      <c r="W35" s="1"/>
    </row>
    <row r="36" spans="1:23" ht="16.5" customHeight="1">
      <c r="A36" s="1"/>
      <c r="B36" s="20" t="s">
        <v>62</v>
      </c>
      <c r="C36" s="32" t="s">
        <v>63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18">
        <v>0</v>
      </c>
      <c r="N36" s="46"/>
      <c r="O36" s="21"/>
      <c r="P36" s="1"/>
      <c r="Q36" s="1"/>
      <c r="R36" s="1"/>
      <c r="S36" s="1"/>
      <c r="T36" s="1"/>
      <c r="U36" s="1"/>
      <c r="V36" s="1"/>
      <c r="W36" s="1"/>
    </row>
    <row r="37" spans="1:23" ht="16.5" customHeight="1">
      <c r="A37" s="1"/>
      <c r="B37" s="20" t="s">
        <v>64</v>
      </c>
      <c r="C37" s="32" t="s">
        <v>65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18">
        <v>0</v>
      </c>
      <c r="N37" s="46"/>
      <c r="O37" s="21"/>
      <c r="P37" s="1"/>
      <c r="Q37" s="1"/>
      <c r="R37" s="1"/>
      <c r="S37" s="1"/>
      <c r="T37" s="1"/>
      <c r="U37" s="1"/>
      <c r="V37" s="1"/>
      <c r="W37" s="1"/>
    </row>
    <row r="38" spans="1:23" ht="16.5" customHeight="1">
      <c r="A38" s="1"/>
      <c r="B38" s="20" t="s">
        <v>66</v>
      </c>
      <c r="C38" s="32" t="s">
        <v>67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18">
        <v>0</v>
      </c>
      <c r="N38" s="46"/>
      <c r="O38" s="21"/>
      <c r="P38" s="1"/>
      <c r="Q38" s="1"/>
      <c r="R38" s="1"/>
      <c r="S38" s="1"/>
      <c r="T38" s="1"/>
      <c r="U38" s="1"/>
      <c r="V38" s="1"/>
      <c r="W38" s="1"/>
    </row>
    <row r="39" spans="1:23" ht="27.75" customHeight="1">
      <c r="A39" s="2"/>
      <c r="B39" s="15">
        <v>100</v>
      </c>
      <c r="C39" s="31" t="s">
        <v>68</v>
      </c>
      <c r="D39" s="17">
        <f aca="true" t="shared" si="8" ref="D39:L39">SUM(D40:D42)</f>
        <v>0</v>
      </c>
      <c r="E39" s="17">
        <f t="shared" si="8"/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17">
        <f t="shared" si="8"/>
        <v>0</v>
      </c>
      <c r="J39" s="17">
        <f t="shared" si="8"/>
        <v>0</v>
      </c>
      <c r="K39" s="17">
        <f t="shared" si="8"/>
        <v>0</v>
      </c>
      <c r="L39" s="17">
        <f t="shared" si="8"/>
        <v>0</v>
      </c>
      <c r="M39" s="22">
        <f>SUM(D39:L39)</f>
        <v>0</v>
      </c>
      <c r="N39" s="47"/>
      <c r="O39" s="22"/>
      <c r="P39" s="2"/>
      <c r="Q39" s="2"/>
      <c r="R39" s="2"/>
      <c r="S39" s="2"/>
      <c r="T39" s="1"/>
      <c r="U39" s="1"/>
      <c r="V39" s="1"/>
      <c r="W39" s="1"/>
    </row>
    <row r="40" spans="1:23" ht="18.75" customHeight="1">
      <c r="A40" s="1"/>
      <c r="B40" s="20">
        <v>101</v>
      </c>
      <c r="C40" s="32" t="s">
        <v>63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18">
        <v>0</v>
      </c>
      <c r="N40" s="46"/>
      <c r="O40" s="21"/>
      <c r="P40" s="1"/>
      <c r="Q40" s="1"/>
      <c r="R40" s="1"/>
      <c r="S40" s="1"/>
      <c r="T40" s="1"/>
      <c r="U40" s="1"/>
      <c r="V40" s="1"/>
      <c r="W40" s="1"/>
    </row>
    <row r="41" spans="1:23" ht="18.75" customHeight="1">
      <c r="A41" s="1"/>
      <c r="B41" s="20">
        <v>102</v>
      </c>
      <c r="C41" s="32" t="s">
        <v>65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18">
        <v>0</v>
      </c>
      <c r="N41" s="46"/>
      <c r="O41" s="21"/>
      <c r="P41" s="1"/>
      <c r="Q41" s="1"/>
      <c r="R41" s="1"/>
      <c r="S41" s="1"/>
      <c r="T41" s="1"/>
      <c r="U41" s="1"/>
      <c r="V41" s="1"/>
      <c r="W41" s="1"/>
    </row>
    <row r="42" spans="1:23" ht="18.75" customHeight="1">
      <c r="A42" s="1"/>
      <c r="B42" s="20">
        <v>103</v>
      </c>
      <c r="C42" s="32" t="s">
        <v>69</v>
      </c>
      <c r="D42" s="21">
        <f>0</f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18">
        <f aca="true" t="shared" si="9" ref="M42:M48">SUM(D42:L42)</f>
        <v>0</v>
      </c>
      <c r="N42" s="45"/>
      <c r="O42" s="18"/>
      <c r="P42" s="1"/>
      <c r="Q42" s="1"/>
      <c r="R42" s="1"/>
      <c r="S42" s="1"/>
      <c r="T42" s="1"/>
      <c r="U42" s="1"/>
      <c r="V42" s="1"/>
      <c r="W42" s="1"/>
    </row>
    <row r="43" spans="1:23" ht="18.75" customHeight="1">
      <c r="A43" s="2"/>
      <c r="B43" s="15">
        <v>110</v>
      </c>
      <c r="C43" s="31" t="s">
        <v>70</v>
      </c>
      <c r="D43" s="17">
        <f>SUM(D44:D46)</f>
        <v>13187175966</v>
      </c>
      <c r="E43" s="17">
        <f aca="true" t="shared" si="10" ref="E43:L43">SUM(E44:E46)</f>
        <v>551999428</v>
      </c>
      <c r="F43" s="17">
        <f t="shared" si="10"/>
        <v>476229879</v>
      </c>
      <c r="G43" s="17">
        <f t="shared" si="10"/>
        <v>822319685</v>
      </c>
      <c r="H43" s="17">
        <f t="shared" si="10"/>
        <v>8432341</v>
      </c>
      <c r="I43" s="17">
        <f t="shared" si="10"/>
        <v>579421</v>
      </c>
      <c r="J43" s="17">
        <f t="shared" si="10"/>
        <v>21021901</v>
      </c>
      <c r="K43" s="17">
        <f t="shared" si="10"/>
        <v>5369475</v>
      </c>
      <c r="L43" s="17">
        <f t="shared" si="10"/>
        <v>99987425</v>
      </c>
      <c r="M43" s="22">
        <f t="shared" si="9"/>
        <v>15173115521</v>
      </c>
      <c r="N43" s="47"/>
      <c r="O43" s="22"/>
      <c r="P43" s="2"/>
      <c r="Q43" s="2"/>
      <c r="R43" s="2"/>
      <c r="S43" s="2"/>
      <c r="T43" s="1"/>
      <c r="U43" s="1"/>
      <c r="V43" s="1"/>
      <c r="W43" s="1"/>
    </row>
    <row r="44" spans="1:23" ht="18.75" customHeight="1">
      <c r="A44" s="1"/>
      <c r="B44" s="20">
        <v>111</v>
      </c>
      <c r="C44" s="32" t="s">
        <v>71</v>
      </c>
      <c r="D44" s="23">
        <v>12870718967</v>
      </c>
      <c r="E44" s="21">
        <v>413684033</v>
      </c>
      <c r="F44" s="21">
        <v>369929168</v>
      </c>
      <c r="G44" s="21">
        <v>334808059</v>
      </c>
      <c r="H44" s="21">
        <v>8432341</v>
      </c>
      <c r="I44" s="21">
        <v>579421</v>
      </c>
      <c r="J44" s="21">
        <v>21021901</v>
      </c>
      <c r="K44" s="21">
        <v>5369475</v>
      </c>
      <c r="L44" s="21">
        <v>39515571</v>
      </c>
      <c r="M44" s="18">
        <f t="shared" si="9"/>
        <v>14064058936</v>
      </c>
      <c r="N44" s="45">
        <v>14064058936</v>
      </c>
      <c r="O44" s="18">
        <f>+M44-N44</f>
        <v>0</v>
      </c>
      <c r="P44" s="1"/>
      <c r="Q44" s="1"/>
      <c r="R44" s="1"/>
      <c r="S44" s="1"/>
      <c r="T44" s="1"/>
      <c r="U44" s="1"/>
      <c r="V44" s="1"/>
      <c r="W44" s="1"/>
    </row>
    <row r="45" spans="1:23" ht="18.75" customHeight="1">
      <c r="A45" s="1"/>
      <c r="B45" s="20">
        <v>112</v>
      </c>
      <c r="C45" s="32" t="s">
        <v>65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18">
        <f t="shared" si="9"/>
        <v>0</v>
      </c>
      <c r="N45" s="48"/>
      <c r="O45" s="33"/>
      <c r="P45" s="1"/>
      <c r="Q45" s="1"/>
      <c r="R45" s="1"/>
      <c r="S45" s="1"/>
      <c r="T45" s="1"/>
      <c r="U45" s="1"/>
      <c r="V45" s="1"/>
      <c r="W45" s="1"/>
    </row>
    <row r="46" spans="1:23" ht="18.75" customHeight="1">
      <c r="A46" s="1"/>
      <c r="B46" s="20">
        <v>113</v>
      </c>
      <c r="C46" s="32" t="s">
        <v>67</v>
      </c>
      <c r="D46" s="23">
        <v>316456999</v>
      </c>
      <c r="E46" s="21">
        <v>138315395</v>
      </c>
      <c r="F46" s="21">
        <v>106300711</v>
      </c>
      <c r="G46" s="21">
        <v>487511626</v>
      </c>
      <c r="H46" s="21">
        <v>0</v>
      </c>
      <c r="I46" s="21">
        <v>0</v>
      </c>
      <c r="J46" s="21">
        <v>0</v>
      </c>
      <c r="K46" s="21">
        <v>0</v>
      </c>
      <c r="L46" s="21">
        <v>60471854</v>
      </c>
      <c r="M46" s="18">
        <f t="shared" si="9"/>
        <v>1109056585</v>
      </c>
      <c r="N46" s="45"/>
      <c r="O46" s="18"/>
      <c r="P46" s="34"/>
      <c r="Q46" s="12">
        <f>P46-O46</f>
        <v>0</v>
      </c>
      <c r="R46" s="1"/>
      <c r="S46" s="1"/>
      <c r="T46" s="1"/>
      <c r="U46" s="1"/>
      <c r="V46" s="1"/>
      <c r="W46" s="1"/>
    </row>
    <row r="47" spans="1:23" ht="18.75" customHeight="1">
      <c r="A47" s="2"/>
      <c r="B47" s="15">
        <v>120</v>
      </c>
      <c r="C47" s="31" t="s">
        <v>67</v>
      </c>
      <c r="D47" s="17">
        <v>1710000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88824740</v>
      </c>
      <c r="M47" s="22">
        <f t="shared" si="9"/>
        <v>90534740</v>
      </c>
      <c r="N47" s="44"/>
      <c r="O47" s="19"/>
      <c r="P47" s="2"/>
      <c r="Q47" s="2"/>
      <c r="R47" s="2"/>
      <c r="S47" s="2"/>
      <c r="T47" s="1"/>
      <c r="U47" s="1"/>
      <c r="V47" s="1"/>
      <c r="W47" s="1"/>
    </row>
    <row r="48" spans="1:23" ht="18.75" customHeight="1">
      <c r="A48" s="2"/>
      <c r="B48" s="15">
        <v>130</v>
      </c>
      <c r="C48" s="31" t="s">
        <v>72</v>
      </c>
      <c r="D48" s="17">
        <f aca="true" t="shared" si="11" ref="D48:L48">SUM(D33,D39,D43,D47)</f>
        <v>13188885966</v>
      </c>
      <c r="E48" s="17">
        <f t="shared" si="11"/>
        <v>551999428</v>
      </c>
      <c r="F48" s="17">
        <f t="shared" si="11"/>
        <v>476229879</v>
      </c>
      <c r="G48" s="17">
        <f t="shared" si="11"/>
        <v>822319685</v>
      </c>
      <c r="H48" s="17">
        <f t="shared" si="11"/>
        <v>8432341</v>
      </c>
      <c r="I48" s="17">
        <f t="shared" si="11"/>
        <v>579421</v>
      </c>
      <c r="J48" s="17">
        <f t="shared" si="11"/>
        <v>21021901</v>
      </c>
      <c r="K48" s="17">
        <f t="shared" si="11"/>
        <v>5369475</v>
      </c>
      <c r="L48" s="17">
        <f t="shared" si="11"/>
        <v>188812165</v>
      </c>
      <c r="M48" s="22">
        <f t="shared" si="9"/>
        <v>15263650261</v>
      </c>
      <c r="N48" s="47"/>
      <c r="O48" s="22"/>
      <c r="P48" s="35"/>
      <c r="Q48" s="2" t="e">
        <f>Q46-#REF!</f>
        <v>#REF!</v>
      </c>
      <c r="R48" s="2"/>
      <c r="S48" s="2"/>
      <c r="T48" s="1"/>
      <c r="U48" s="1"/>
      <c r="V48" s="1"/>
      <c r="W48" s="1"/>
    </row>
    <row r="49" spans="1:23" ht="18.75" customHeight="1" thickBot="1">
      <c r="A49" s="2"/>
      <c r="B49" s="36">
        <v>140</v>
      </c>
      <c r="C49" s="37" t="s">
        <v>73</v>
      </c>
      <c r="D49" s="38">
        <f>SUM(D32,-D48)</f>
        <v>2857330846</v>
      </c>
      <c r="E49" s="38">
        <f aca="true" t="shared" si="12" ref="E49:M49">SUM(E32,-E48)</f>
        <v>-454714455</v>
      </c>
      <c r="F49" s="38">
        <f t="shared" si="12"/>
        <v>-295445718</v>
      </c>
      <c r="G49" s="38">
        <f t="shared" si="12"/>
        <v>-569363954</v>
      </c>
      <c r="H49" s="38">
        <f t="shared" si="12"/>
        <v>11748083</v>
      </c>
      <c r="I49" s="38">
        <f t="shared" si="12"/>
        <v>111501385</v>
      </c>
      <c r="J49" s="38">
        <f t="shared" si="12"/>
        <v>25171496</v>
      </c>
      <c r="K49" s="38">
        <f t="shared" si="12"/>
        <v>34904041</v>
      </c>
      <c r="L49" s="38">
        <f t="shared" si="12"/>
        <v>714570938</v>
      </c>
      <c r="M49" s="52">
        <f t="shared" si="12"/>
        <v>2435702662</v>
      </c>
      <c r="N49" s="49"/>
      <c r="O49" s="38"/>
      <c r="P49" s="35"/>
      <c r="Q49" s="2"/>
      <c r="R49" s="2"/>
      <c r="S49" s="2"/>
      <c r="T49" s="1"/>
      <c r="U49" s="1"/>
      <c r="V49" s="1"/>
      <c r="W49" s="1"/>
    </row>
    <row r="50" spans="1:23" ht="18" customHeight="1">
      <c r="A50" s="1"/>
      <c r="B50" s="39"/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2"/>
      <c r="Q50" s="1"/>
      <c r="R50" s="1"/>
      <c r="S50" s="1"/>
      <c r="T50" s="1"/>
      <c r="U50" s="1"/>
      <c r="V50" s="1"/>
      <c r="W50" s="1"/>
    </row>
    <row r="53" spans="1:15" ht="51.75" customHeight="1">
      <c r="A53" s="1"/>
      <c r="B53" s="54" t="s">
        <v>76</v>
      </c>
      <c r="C53" s="54"/>
      <c r="D53" s="1" t="s">
        <v>74</v>
      </c>
      <c r="E53" s="1"/>
      <c r="I53" s="1"/>
      <c r="M53" s="1"/>
      <c r="N53" s="6"/>
      <c r="O53" s="1"/>
    </row>
    <row r="54" spans="1:15" ht="28.5" customHeight="1">
      <c r="A54" s="1"/>
      <c r="B54" s="41"/>
      <c r="C54" s="40"/>
      <c r="D54" s="1"/>
      <c r="E54" s="1"/>
      <c r="I54" s="1"/>
      <c r="M54" s="1"/>
      <c r="N54" s="6"/>
      <c r="O54" s="1"/>
    </row>
    <row r="55" spans="1:15" ht="43.5" customHeight="1">
      <c r="A55" s="1"/>
      <c r="B55" s="54" t="s">
        <v>77</v>
      </c>
      <c r="C55" s="54"/>
      <c r="D55" s="1" t="s">
        <v>75</v>
      </c>
      <c r="E55" s="1"/>
      <c r="I55" s="1"/>
      <c r="M55" s="1"/>
      <c r="N55" s="6"/>
      <c r="O55" s="1"/>
    </row>
  </sheetData>
  <sheetProtection/>
  <mergeCells count="7">
    <mergeCell ref="G6:J6"/>
    <mergeCell ref="B53:C53"/>
    <mergeCell ref="B55:C55"/>
    <mergeCell ref="B2:C2"/>
    <mergeCell ref="B3:C3"/>
    <mergeCell ref="C5:D5"/>
    <mergeCell ref="C6:D6"/>
  </mergeCells>
  <printOptions/>
  <pageMargins left="0.3937007874015748" right="0.3937007874015748" top="0.1968503937007874" bottom="0.1968503937007874" header="0.1968503937007874" footer="0.196850393700787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Moldova Agroindbank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2016-01-15T12:18:41Z</cp:lastPrinted>
  <dcterms:created xsi:type="dcterms:W3CDTF">2016-01-15T10:19:50Z</dcterms:created>
  <dcterms:modified xsi:type="dcterms:W3CDTF">2016-01-15T12:46:50Z</dcterms:modified>
  <cp:category/>
  <cp:version/>
  <cp:contentType/>
  <cp:contentStatus/>
</cp:coreProperties>
</file>