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7310" windowHeight="4560" tabRatio="435"/>
  </bookViews>
  <sheets>
    <sheet name="Anexa nr.1-29.02.2016" sheetId="6" r:id="rId1"/>
  </sheets>
  <definedNames>
    <definedName name="_xlnm.Print_Area" localSheetId="0">'Anexa nr.1-29.02.2016'!$A$1:$F$93</definedName>
    <definedName name="_xlnm.Print_Titles" localSheetId="0">'Anexa nr.1-29.02.2016'!$7:$9</definedName>
  </definedNames>
  <calcPr calcId="144525" iterate="1"/>
</workbook>
</file>

<file path=xl/calcChain.xml><?xml version="1.0" encoding="utf-8"?>
<calcChain xmlns="http://schemas.openxmlformats.org/spreadsheetml/2006/main">
  <c r="D25" i="6" l="1"/>
  <c r="D43" i="6" l="1"/>
  <c r="D73" i="6" l="1"/>
  <c r="D70" i="6"/>
  <c r="D69" i="6"/>
  <c r="D68" i="6"/>
  <c r="D67" i="6"/>
  <c r="D39" i="6"/>
  <c r="D20" i="6"/>
  <c r="D17" i="6"/>
  <c r="E74" i="6" l="1"/>
  <c r="E73" i="6"/>
  <c r="E70" i="6"/>
  <c r="E69" i="6"/>
  <c r="E68" i="6"/>
  <c r="E67" i="6"/>
  <c r="E49" i="6"/>
  <c r="E44" i="6"/>
  <c r="E43" i="6"/>
  <c r="E39" i="6"/>
  <c r="E31" i="6"/>
  <c r="E26" i="6"/>
  <c r="E25" i="6"/>
  <c r="E20" i="6"/>
  <c r="E17" i="6"/>
  <c r="E16" i="6"/>
  <c r="F74" i="6" l="1"/>
  <c r="F73" i="6"/>
  <c r="F70" i="6"/>
  <c r="F69" i="6"/>
  <c r="F68" i="6"/>
  <c r="F67" i="6"/>
  <c r="F49" i="6"/>
  <c r="F44" i="6"/>
  <c r="F43" i="6"/>
  <c r="F39" i="6"/>
  <c r="F31" i="6"/>
  <c r="F26" i="6"/>
  <c r="F25" i="6"/>
  <c r="F20" i="6"/>
  <c r="F17" i="6"/>
  <c r="F16" i="6"/>
  <c r="D16" i="6" l="1"/>
  <c r="D44" i="6" l="1"/>
  <c r="D49" i="6" l="1"/>
  <c r="D31" i="6"/>
  <c r="D74" i="6" l="1"/>
  <c r="D26" i="6" l="1"/>
</calcChain>
</file>

<file path=xl/sharedStrings.xml><?xml version="1.0" encoding="utf-8"?>
<sst xmlns="http://schemas.openxmlformats.org/spreadsheetml/2006/main" count="169" uniqueCount="109">
  <si>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</si>
  <si>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</si>
  <si>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</si>
  <si>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</si>
  <si>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</si>
  <si>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</si>
  <si>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</si>
  <si>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</si>
  <si>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</si>
  <si>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</si>
  <si>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</si>
  <si>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</si>
  <si>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</si>
  <si>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</si>
  <si>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</si>
  <si>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</si>
  <si>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</si>
  <si>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</si>
  <si>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</si>
  <si>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</si>
  <si>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</si>
  <si>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</si>
  <si>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</si>
  <si>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</si>
  <si>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</si>
  <si>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</si>
  <si>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</si>
  <si>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</si>
  <si>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</si>
  <si>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</si>
  <si>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</si>
  <si>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</si>
  <si>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</si>
  <si>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</si>
  <si>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</si>
  <si>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</si>
  <si>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</si>
  <si>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</si>
  <si>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</si>
  <si>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</si>
  <si>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</si>
  <si>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</si>
  <si>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</si>
  <si>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</si>
  <si>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</si>
  <si>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</si>
  <si>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</si>
  <si>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</si>
  <si>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</si>
  <si>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</si>
  <si>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</si>
  <si>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</si>
  <si>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</si>
  <si>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</si>
  <si>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</si>
  <si>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</si>
  <si>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</si>
  <si>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</si>
  <si>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</si>
  <si>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</si>
  <si>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</si>
  <si>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</si>
  <si>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</si>
  <si>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</si>
  <si>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</si>
  <si>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</si>
  <si>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</si>
  <si>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</si>
  <si>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</si>
  <si>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</si>
  <si>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</si>
  <si>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</si>
  <si>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</si>
  <si>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</si>
  <si>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</si>
  <si>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</si>
  <si>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</si>
  <si>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</si>
  <si>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</si>
  <si>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</si>
  <si>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</si>
  <si>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</si>
  <si>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</si>
  <si>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</si>
  <si>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</si>
  <si>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</si>
  <si>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</si>
  <si>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</si>
  <si>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</si>
  <si>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</si>
  <si>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</si>
  <si>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</si>
  <si>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</si>
  <si>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</si>
  <si>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</si>
  <si>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</si>
  <si>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</si>
  <si>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</si>
  <si>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</si>
  <si>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</si>
  <si>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</si>
  <si>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</si>
  <si>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</si>
  <si>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Cota investiţiilor străine în capitalul social al băncii (acționarii care dețin mai mult de 1% din capitalul băncii)</t>
  </si>
  <si>
    <t xml:space="preserve">Preşedintele Comitetului de Conducere al băncii                        </t>
  </si>
  <si>
    <t xml:space="preserve">Serghei Cebotari </t>
  </si>
  <si>
    <t>luna precedentă celei gestionare</t>
  </si>
  <si>
    <t>la situatia 29 februarie a.2016</t>
  </si>
  <si>
    <t>Data reperfectării    17.03.2016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</si>
</sst>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7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11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9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FF7C80"/>
      <color rgb="FF99FFCC"/>
      <color rgb="FFCC99FF"/>
      <color rgb="FFFF00FF"/>
      <color rgb="FF008000"/>
      <color rgb="FF9900CC"/>
      <color rgb="FF0000FF"/>
      <color rgb="FF009900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topLeftCell="A52" zoomScale="65" zoomScaleNormal="60" zoomScaleSheetLayoutView="65" workbookViewId="0">
      <selection activeCell="G61" sqref="G61"/>
    </sheetView>
  </sheetViews>
  <sheetFormatPr defaultRowHeight="23.25"/>
  <cols>
    <col min="1" max="1" width="80" style="30" customWidth="1"/>
    <col min="2" max="2" width="18.7109375" style="30" customWidth="1"/>
    <col min="3" max="3" width="12.140625" style="10" customWidth="1"/>
    <col min="4" max="5" width="26.42578125" style="98" customWidth="1"/>
    <col min="6" max="6" width="27.5703125" style="98" customWidth="1"/>
    <col min="7" max="7" width="34.42578125" style="10" customWidth="1"/>
    <col min="8" max="16384" width="9.140625" style="10"/>
  </cols>
  <sheetData>
    <row r="1" spans="1:6" ht="41.25" customHeight="1">
      <c r="A1" s="29"/>
      <c r="B1" s="29"/>
      <c r="C1" s="9"/>
      <c r="D1" s="100" t="s">
        <v>83</v>
      </c>
      <c r="E1" s="101"/>
      <c r="F1" s="101"/>
    </row>
    <row r="2" spans="1:6" ht="15.75" customHeight="1">
      <c r="A2" s="29"/>
      <c r="B2" s="29"/>
      <c r="C2" s="9"/>
      <c r="D2" s="7"/>
      <c r="E2" s="7"/>
      <c r="F2" s="5"/>
    </row>
    <row r="3" spans="1:6">
      <c r="B3" s="54" t="s">
        <v>0</v>
      </c>
      <c r="C3" s="55"/>
      <c r="D3" s="76"/>
      <c r="E3" s="76"/>
      <c r="F3" s="77"/>
    </row>
    <row r="4" spans="1:6">
      <c r="B4" s="54" t="s">
        <v>1</v>
      </c>
      <c r="C4" s="56"/>
      <c r="D4" s="78"/>
      <c r="E4" s="78"/>
      <c r="F4" s="79"/>
    </row>
    <row r="5" spans="1:6" ht="20.25">
      <c r="A5" s="57"/>
      <c r="B5" s="57"/>
      <c r="C5" s="57"/>
      <c r="D5" s="6"/>
      <c r="E5" s="6"/>
      <c r="F5" s="6"/>
    </row>
    <row r="6" spans="1:6" ht="30.75" customHeight="1" thickBot="1">
      <c r="A6" s="102" t="s">
        <v>107</v>
      </c>
      <c r="B6" s="102"/>
      <c r="C6" s="102"/>
      <c r="D6" s="102"/>
      <c r="E6" s="102"/>
      <c r="F6" s="102"/>
    </row>
    <row r="7" spans="1:6" ht="20.25">
      <c r="A7" s="103" t="s">
        <v>2</v>
      </c>
      <c r="B7" s="105" t="s">
        <v>3</v>
      </c>
      <c r="C7" s="107" t="s">
        <v>4</v>
      </c>
      <c r="D7" s="109" t="s">
        <v>5</v>
      </c>
      <c r="E7" s="109"/>
      <c r="F7" s="110"/>
    </row>
    <row r="8" spans="1:6" ht="72.75" customHeight="1">
      <c r="A8" s="104"/>
      <c r="B8" s="106"/>
      <c r="C8" s="108"/>
      <c r="D8" s="23" t="s">
        <v>6</v>
      </c>
      <c r="E8" s="23" t="s">
        <v>106</v>
      </c>
      <c r="F8" s="58" t="s">
        <v>7</v>
      </c>
    </row>
    <row r="9" spans="1:6">
      <c r="A9" s="59"/>
      <c r="B9" s="60"/>
      <c r="C9" s="4"/>
      <c r="D9" s="24">
        <v>42429</v>
      </c>
      <c r="E9" s="24">
        <v>42398</v>
      </c>
      <c r="F9" s="24">
        <v>42369</v>
      </c>
    </row>
    <row r="10" spans="1:6" ht="25.5" customHeight="1">
      <c r="A10" s="31" t="s">
        <v>8</v>
      </c>
      <c r="B10" s="45"/>
      <c r="C10" s="8"/>
      <c r="D10" s="8"/>
      <c r="E10" s="8"/>
      <c r="F10" s="8"/>
    </row>
    <row r="11" spans="1:6" ht="25.5" customHeight="1">
      <c r="A11" s="32" t="s">
        <v>9</v>
      </c>
      <c r="B11" s="46" t="s">
        <v>10</v>
      </c>
      <c r="C11" s="2" t="s">
        <v>11</v>
      </c>
      <c r="D11" s="20">
        <v>207.52680000000001</v>
      </c>
      <c r="E11" s="20">
        <v>207.52680000000001</v>
      </c>
      <c r="F11" s="20">
        <v>207.52680000000001</v>
      </c>
    </row>
    <row r="12" spans="1:6" ht="25.5" customHeight="1">
      <c r="A12" s="32" t="s">
        <v>12</v>
      </c>
      <c r="B12" s="46" t="s">
        <v>10</v>
      </c>
      <c r="C12" s="2" t="s">
        <v>13</v>
      </c>
      <c r="D12" s="20">
        <v>2441.4989609999998</v>
      </c>
      <c r="E12" s="20">
        <v>2320.5505920000001</v>
      </c>
      <c r="F12" s="20">
        <v>2320.6268490000002</v>
      </c>
    </row>
    <row r="13" spans="1:6" ht="25.5" customHeight="1">
      <c r="A13" s="32" t="s">
        <v>14</v>
      </c>
      <c r="B13" s="46" t="s">
        <v>10</v>
      </c>
      <c r="C13" s="2"/>
      <c r="D13" s="20">
        <v>2441.4989609999998</v>
      </c>
      <c r="E13" s="20">
        <v>2320.5505920000001</v>
      </c>
      <c r="F13" s="20">
        <v>2320.6268490000002</v>
      </c>
    </row>
    <row r="14" spans="1:6" ht="25.5" customHeight="1">
      <c r="A14" s="32" t="s">
        <v>15</v>
      </c>
      <c r="B14" s="46" t="s">
        <v>10</v>
      </c>
      <c r="C14" s="2"/>
      <c r="D14" s="20">
        <v>10413.22242</v>
      </c>
      <c r="E14" s="20">
        <v>10571.642651</v>
      </c>
      <c r="F14" s="20">
        <v>10406.961583</v>
      </c>
    </row>
    <row r="15" spans="1:6" ht="25.5" customHeight="1">
      <c r="A15" s="32" t="s">
        <v>16</v>
      </c>
      <c r="B15" s="46" t="s">
        <v>17</v>
      </c>
      <c r="C15" s="2" t="s">
        <v>18</v>
      </c>
      <c r="D15" s="80">
        <v>0.23449999999999999</v>
      </c>
      <c r="E15" s="80">
        <v>0.2195</v>
      </c>
      <c r="F15" s="80">
        <v>0.223</v>
      </c>
    </row>
    <row r="16" spans="1:6" ht="25.5" customHeight="1">
      <c r="A16" s="32" t="s">
        <v>19</v>
      </c>
      <c r="B16" s="46" t="s">
        <v>17</v>
      </c>
      <c r="C16" s="1"/>
      <c r="D16" s="80">
        <f>D12/D14</f>
        <v>0.23446142438202139</v>
      </c>
      <c r="E16" s="80">
        <f>E12/E14</f>
        <v>0.21950709729868639</v>
      </c>
      <c r="F16" s="80">
        <f>F12/F14</f>
        <v>0.22298793269216974</v>
      </c>
    </row>
    <row r="17" spans="1:7" ht="25.5" customHeight="1">
      <c r="A17" s="32" t="s">
        <v>20</v>
      </c>
      <c r="B17" s="46" t="s">
        <v>17</v>
      </c>
      <c r="C17" s="1"/>
      <c r="D17" s="80">
        <f>D13/18433.197127</f>
        <v>0.1324511935818132</v>
      </c>
      <c r="E17" s="80">
        <f>E13/18560.262959</f>
        <v>0.12502789411584006</v>
      </c>
      <c r="F17" s="80">
        <f>F13/18184.991725</f>
        <v>0.12761220263904191</v>
      </c>
    </row>
    <row r="18" spans="1:7" ht="46.5">
      <c r="A18" s="33" t="s">
        <v>84</v>
      </c>
      <c r="B18" s="46" t="s">
        <v>10</v>
      </c>
      <c r="C18" s="1"/>
      <c r="D18" s="20">
        <v>328.04684500000002</v>
      </c>
      <c r="E18" s="20">
        <v>390.15373499999998</v>
      </c>
      <c r="F18" s="20">
        <v>317.77338200000003</v>
      </c>
    </row>
    <row r="19" spans="1:7" ht="25.5" customHeight="1">
      <c r="A19" s="32" t="s">
        <v>85</v>
      </c>
      <c r="B19" s="46" t="s">
        <v>17</v>
      </c>
      <c r="C19" s="4"/>
      <c r="D19" s="21">
        <v>-2.81</v>
      </c>
      <c r="E19" s="21">
        <v>-1.77</v>
      </c>
      <c r="F19" s="21">
        <v>-6.22</v>
      </c>
    </row>
    <row r="20" spans="1:7" ht="25.5" customHeight="1">
      <c r="A20" s="32" t="s">
        <v>21</v>
      </c>
      <c r="B20" s="46"/>
      <c r="C20" s="4"/>
      <c r="D20" s="20">
        <f>15370.032896/3063.164231</f>
        <v>5.0176979544391918</v>
      </c>
      <c r="E20" s="20">
        <f>15598.277668/2961.985291</f>
        <v>5.26615635648003</v>
      </c>
      <c r="F20" s="20">
        <f>15294.202856/2890.788869</f>
        <v>5.2906675475371774</v>
      </c>
    </row>
    <row r="21" spans="1:7" ht="45" customHeight="1">
      <c r="A21" s="34" t="s">
        <v>103</v>
      </c>
      <c r="B21" s="46" t="s">
        <v>17</v>
      </c>
      <c r="C21" s="4"/>
      <c r="D21" s="21">
        <v>33.28</v>
      </c>
      <c r="E21" s="21">
        <v>33.28</v>
      </c>
      <c r="F21" s="21">
        <v>33.28</v>
      </c>
    </row>
    <row r="22" spans="1:7" ht="25.5" customHeight="1">
      <c r="A22" s="62" t="s">
        <v>22</v>
      </c>
      <c r="B22" s="63"/>
      <c r="C22" s="64"/>
      <c r="D22" s="64"/>
      <c r="E22" s="64"/>
      <c r="F22" s="64"/>
    </row>
    <row r="23" spans="1:7" ht="57" customHeight="1">
      <c r="A23" s="33" t="s">
        <v>23</v>
      </c>
      <c r="B23" s="46" t="s">
        <v>10</v>
      </c>
      <c r="C23" s="4"/>
      <c r="D23" s="21">
        <v>2256.6914118999998</v>
      </c>
      <c r="E23" s="21">
        <v>2480.202781</v>
      </c>
      <c r="F23" s="21">
        <v>2261.2112897699999</v>
      </c>
      <c r="G23" s="21"/>
    </row>
    <row r="24" spans="1:7" ht="46.5">
      <c r="A24" s="33" t="s">
        <v>86</v>
      </c>
      <c r="B24" s="46" t="s">
        <v>10</v>
      </c>
      <c r="C24" s="4"/>
      <c r="D24" s="21">
        <v>2256.64579964</v>
      </c>
      <c r="E24" s="21">
        <v>2480.1571509999999</v>
      </c>
      <c r="F24" s="21">
        <v>2261.1674235700002</v>
      </c>
    </row>
    <row r="25" spans="1:7" ht="46.5">
      <c r="A25" s="33" t="s">
        <v>24</v>
      </c>
      <c r="B25" s="46"/>
      <c r="C25" s="4"/>
      <c r="D25" s="21">
        <f>+D23/D13</f>
        <v>0.92430570233611498</v>
      </c>
      <c r="E25" s="21">
        <f>+E23/E13</f>
        <v>1.0687992709792211</v>
      </c>
      <c r="F25" s="21">
        <f>+F23/F13</f>
        <v>0.97439676298858491</v>
      </c>
    </row>
    <row r="26" spans="1:7" ht="46.5">
      <c r="A26" s="33" t="s">
        <v>25</v>
      </c>
      <c r="B26" s="46"/>
      <c r="C26" s="4"/>
      <c r="D26" s="21">
        <f>+D24/D13</f>
        <v>0.92428702026386</v>
      </c>
      <c r="E26" s="21">
        <f>+E24/E13</f>
        <v>1.068779607542381</v>
      </c>
      <c r="F26" s="21">
        <f>+F24/F13</f>
        <v>0.97437786025115491</v>
      </c>
    </row>
    <row r="27" spans="1:7" ht="25.5" customHeight="1">
      <c r="A27" s="33" t="s">
        <v>26</v>
      </c>
      <c r="B27" s="46" t="s">
        <v>10</v>
      </c>
      <c r="C27" s="4"/>
      <c r="D27" s="20">
        <v>11016.23</v>
      </c>
      <c r="E27" s="20">
        <v>11193.84</v>
      </c>
      <c r="F27" s="20">
        <v>11225.7</v>
      </c>
    </row>
    <row r="28" spans="1:7" ht="25.5" customHeight="1">
      <c r="A28" s="33" t="s">
        <v>27</v>
      </c>
      <c r="B28" s="46" t="s">
        <v>10</v>
      </c>
      <c r="C28" s="4"/>
      <c r="D28" s="20">
        <v>1022.47</v>
      </c>
      <c r="E28" s="20">
        <v>1048.1099999999999</v>
      </c>
      <c r="F28" s="20">
        <v>1079.6099999999999</v>
      </c>
    </row>
    <row r="29" spans="1:7" ht="55.5" customHeight="1">
      <c r="A29" s="33" t="s">
        <v>28</v>
      </c>
      <c r="B29" s="46" t="s">
        <v>17</v>
      </c>
      <c r="C29" s="4"/>
      <c r="D29" s="84">
        <v>41.88</v>
      </c>
      <c r="E29" s="84">
        <v>45.17</v>
      </c>
      <c r="F29" s="84">
        <v>46.52</v>
      </c>
    </row>
    <row r="30" spans="1:7" ht="52.5" customHeight="1">
      <c r="A30" s="33" t="s">
        <v>87</v>
      </c>
      <c r="B30" s="46" t="s">
        <v>17</v>
      </c>
      <c r="C30" s="4"/>
      <c r="D30" s="20">
        <v>15.8</v>
      </c>
      <c r="E30" s="20">
        <v>17.41</v>
      </c>
      <c r="F30" s="20">
        <v>19.18</v>
      </c>
    </row>
    <row r="31" spans="1:7" ht="47.25" customHeight="1">
      <c r="A31" s="33" t="s">
        <v>29</v>
      </c>
      <c r="B31" s="46" t="s">
        <v>17</v>
      </c>
      <c r="C31" s="4"/>
      <c r="D31" s="85">
        <f>+D28*100/D27</f>
        <v>9.2814874054009397</v>
      </c>
      <c r="E31" s="85">
        <f>+E28*100/E27</f>
        <v>9.3632748011406264</v>
      </c>
      <c r="F31" s="85">
        <f>+F28*100/F27</f>
        <v>9.6173067158395451</v>
      </c>
    </row>
    <row r="32" spans="1:7">
      <c r="A32" s="33" t="s">
        <v>88</v>
      </c>
      <c r="B32" s="46" t="s">
        <v>17</v>
      </c>
      <c r="C32" s="4"/>
      <c r="D32" s="20">
        <v>16.48</v>
      </c>
      <c r="E32" s="20">
        <v>18.16</v>
      </c>
      <c r="F32" s="20">
        <v>19.670000000000002</v>
      </c>
    </row>
    <row r="33" spans="1:6" ht="45.75" customHeight="1">
      <c r="A33" s="33" t="s">
        <v>30</v>
      </c>
      <c r="B33" s="46" t="s">
        <v>10</v>
      </c>
      <c r="C33" s="4"/>
      <c r="D33" s="20">
        <v>1046.32</v>
      </c>
      <c r="E33" s="20">
        <v>1114.5999999999999</v>
      </c>
      <c r="F33" s="21">
        <v>1029.1099999999999</v>
      </c>
    </row>
    <row r="34" spans="1:6" ht="89.25" customHeight="1">
      <c r="A34" s="33" t="s">
        <v>31</v>
      </c>
      <c r="B34" s="46" t="s">
        <v>10</v>
      </c>
      <c r="C34" s="4"/>
      <c r="D34" s="21">
        <v>718.27</v>
      </c>
      <c r="E34" s="21">
        <v>724.44</v>
      </c>
      <c r="F34" s="21">
        <v>711.34</v>
      </c>
    </row>
    <row r="35" spans="1:6" ht="78.75" customHeight="1">
      <c r="A35" s="33" t="s">
        <v>32</v>
      </c>
      <c r="B35" s="46" t="s">
        <v>17</v>
      </c>
      <c r="C35" s="4"/>
      <c r="D35" s="21">
        <v>8.42</v>
      </c>
      <c r="E35" s="21">
        <v>8.3800000000000008</v>
      </c>
      <c r="F35" s="21">
        <v>8.23</v>
      </c>
    </row>
    <row r="36" spans="1:6" ht="21.75" customHeight="1">
      <c r="A36" s="33" t="s">
        <v>33</v>
      </c>
      <c r="B36" s="46" t="s">
        <v>10</v>
      </c>
      <c r="C36" s="4"/>
      <c r="D36" s="20">
        <v>1107.26</v>
      </c>
      <c r="E36" s="20">
        <v>841.46</v>
      </c>
      <c r="F36" s="20">
        <v>582.19000000000005</v>
      </c>
    </row>
    <row r="37" spans="1:6" ht="46.5">
      <c r="A37" s="33" t="s">
        <v>89</v>
      </c>
      <c r="B37" s="46" t="s">
        <v>17</v>
      </c>
      <c r="C37" s="4"/>
      <c r="D37" s="81">
        <v>89.49</v>
      </c>
      <c r="E37" s="81">
        <v>89.87</v>
      </c>
      <c r="F37" s="81">
        <v>89.25</v>
      </c>
    </row>
    <row r="38" spans="1:6" ht="64.5" customHeight="1">
      <c r="A38" s="33" t="s">
        <v>34</v>
      </c>
      <c r="B38" s="46" t="s">
        <v>17</v>
      </c>
      <c r="C38" s="4"/>
      <c r="D38" s="21">
        <v>42.78</v>
      </c>
      <c r="E38" s="21">
        <v>43.68</v>
      </c>
      <c r="F38" s="21">
        <v>42.32</v>
      </c>
    </row>
    <row r="39" spans="1:6" ht="57" customHeight="1">
      <c r="A39" s="34" t="s">
        <v>35</v>
      </c>
      <c r="B39" s="47"/>
      <c r="C39" s="4"/>
      <c r="D39" s="81">
        <f>18433.197127/3063.164231</f>
        <v>6.0176979544391909</v>
      </c>
      <c r="E39" s="81">
        <f>18560.262959/2961.985291</f>
        <v>6.2661563564800291</v>
      </c>
      <c r="F39" s="81">
        <f>18184.991725/2890.788869</f>
        <v>6.2906675475371774</v>
      </c>
    </row>
    <row r="40" spans="1:6">
      <c r="A40" s="34" t="s">
        <v>36</v>
      </c>
      <c r="B40" s="47" t="s">
        <v>37</v>
      </c>
      <c r="C40" s="4" t="s">
        <v>64</v>
      </c>
      <c r="D40" s="21">
        <v>0.1</v>
      </c>
      <c r="E40" s="21">
        <v>0.31</v>
      </c>
      <c r="F40" s="21">
        <v>0.21</v>
      </c>
    </row>
    <row r="41" spans="1:6" ht="123" customHeight="1" thickBot="1">
      <c r="A41" s="35" t="s">
        <v>38</v>
      </c>
      <c r="B41" s="48" t="s">
        <v>17</v>
      </c>
      <c r="C41" s="26" t="s">
        <v>39</v>
      </c>
      <c r="D41" s="86">
        <v>20.16</v>
      </c>
      <c r="E41" s="86">
        <v>19.96</v>
      </c>
      <c r="F41" s="86">
        <v>19.600000000000001</v>
      </c>
    </row>
    <row r="42" spans="1:6" ht="46.5">
      <c r="A42" s="36" t="s">
        <v>40</v>
      </c>
      <c r="B42" s="49" t="s">
        <v>17</v>
      </c>
      <c r="C42" s="27" t="s">
        <v>41</v>
      </c>
      <c r="D42" s="21">
        <v>15.8</v>
      </c>
      <c r="E42" s="21">
        <v>16.64</v>
      </c>
      <c r="F42" s="21">
        <v>15.75</v>
      </c>
    </row>
    <row r="43" spans="1:6" ht="46.5">
      <c r="A43" s="33" t="s">
        <v>82</v>
      </c>
      <c r="B43" s="46"/>
      <c r="C43" s="2"/>
      <c r="D43" s="21">
        <f>D44/14100.858041</f>
        <v>0.78124536591808402</v>
      </c>
      <c r="E43" s="21">
        <f>E44/14254.928351</f>
        <v>0.78526104967863541</v>
      </c>
      <c r="F43" s="21">
        <f>F44/14022.841854</f>
        <v>0.80052960140871032</v>
      </c>
    </row>
    <row r="44" spans="1:6" ht="51" customHeight="1">
      <c r="A44" s="33" t="s">
        <v>68</v>
      </c>
      <c r="B44" s="46" t="s">
        <v>10</v>
      </c>
      <c r="C44" s="11"/>
      <c r="D44" s="61">
        <f>D45+D46+D47+D48</f>
        <v>11016.230000000001</v>
      </c>
      <c r="E44" s="61">
        <f>E45+E46+E47+E48</f>
        <v>11193.84</v>
      </c>
      <c r="F44" s="61">
        <f>F45+F46+F47+F48</f>
        <v>11225.7</v>
      </c>
    </row>
    <row r="45" spans="1:6" ht="72.75" customHeight="1">
      <c r="A45" s="37" t="s">
        <v>69</v>
      </c>
      <c r="B45" s="46" t="s">
        <v>10</v>
      </c>
      <c r="C45" s="11"/>
      <c r="D45" s="20">
        <v>8654.32</v>
      </c>
      <c r="E45" s="20">
        <v>8828.5300000000007</v>
      </c>
      <c r="F45" s="20">
        <v>8834.17</v>
      </c>
    </row>
    <row r="46" spans="1:6" ht="77.25" customHeight="1">
      <c r="A46" s="37" t="s">
        <v>70</v>
      </c>
      <c r="B46" s="46" t="s">
        <v>10</v>
      </c>
      <c r="C46" s="11"/>
      <c r="D46" s="20">
        <v>229.61</v>
      </c>
      <c r="E46" s="20">
        <v>234.3</v>
      </c>
      <c r="F46" s="20">
        <v>234.75</v>
      </c>
    </row>
    <row r="47" spans="1:6">
      <c r="A47" s="37" t="s">
        <v>71</v>
      </c>
      <c r="B47" s="46" t="s">
        <v>10</v>
      </c>
      <c r="C47" s="11"/>
      <c r="D47" s="20">
        <v>2132.2800000000002</v>
      </c>
      <c r="E47" s="20">
        <v>2130.9899999999998</v>
      </c>
      <c r="F47" s="20">
        <v>2156.7600000000002</v>
      </c>
    </row>
    <row r="48" spans="1:6">
      <c r="A48" s="37" t="s">
        <v>72</v>
      </c>
      <c r="B48" s="46" t="s">
        <v>10</v>
      </c>
      <c r="C48" s="11"/>
      <c r="D48" s="20">
        <v>0.02</v>
      </c>
      <c r="E48" s="20">
        <v>0.02</v>
      </c>
      <c r="F48" s="20">
        <v>0.02</v>
      </c>
    </row>
    <row r="49" spans="1:6" ht="46.5">
      <c r="A49" s="33" t="s">
        <v>73</v>
      </c>
      <c r="B49" s="46" t="s">
        <v>10</v>
      </c>
      <c r="C49" s="4"/>
      <c r="D49" s="20">
        <f>D50+D51+D52+D53</f>
        <v>11016.23</v>
      </c>
      <c r="E49" s="20">
        <f>E50+E51+E52+E53</f>
        <v>11193.84</v>
      </c>
      <c r="F49" s="20">
        <f>F50+F51+F52+F53</f>
        <v>11225.7</v>
      </c>
    </row>
    <row r="50" spans="1:6">
      <c r="A50" s="37" t="s">
        <v>74</v>
      </c>
      <c r="B50" s="46" t="s">
        <v>10</v>
      </c>
      <c r="C50" s="4"/>
      <c r="D50" s="20">
        <v>6303.92</v>
      </c>
      <c r="E50" s="20">
        <v>6304.3</v>
      </c>
      <c r="F50" s="20">
        <v>6475.03</v>
      </c>
    </row>
    <row r="51" spans="1:6">
      <c r="A51" s="37" t="s">
        <v>75</v>
      </c>
      <c r="B51" s="46" t="s">
        <v>10</v>
      </c>
      <c r="C51" s="4"/>
      <c r="D51" s="20">
        <v>1814.32</v>
      </c>
      <c r="E51" s="20">
        <v>1956.36</v>
      </c>
      <c r="F51" s="20">
        <v>1905.57</v>
      </c>
    </row>
    <row r="52" spans="1:6">
      <c r="A52" s="37" t="s">
        <v>76</v>
      </c>
      <c r="B52" s="46" t="s">
        <v>10</v>
      </c>
      <c r="C52" s="4"/>
      <c r="D52" s="20">
        <v>2897.99</v>
      </c>
      <c r="E52" s="20">
        <v>2933.18</v>
      </c>
      <c r="F52" s="20">
        <v>2845.1</v>
      </c>
    </row>
    <row r="53" spans="1:6">
      <c r="A53" s="37" t="s">
        <v>77</v>
      </c>
      <c r="B53" s="46" t="s">
        <v>10</v>
      </c>
      <c r="C53" s="4"/>
      <c r="D53" s="20">
        <v>0</v>
      </c>
      <c r="E53" s="20">
        <v>0</v>
      </c>
      <c r="F53" s="20">
        <v>0</v>
      </c>
    </row>
    <row r="54" spans="1:6" ht="22.5" customHeight="1">
      <c r="A54" s="33" t="s">
        <v>42</v>
      </c>
      <c r="B54" s="46" t="s">
        <v>17</v>
      </c>
      <c r="C54" s="2" t="s">
        <v>43</v>
      </c>
      <c r="D54" s="25">
        <v>16.8</v>
      </c>
      <c r="E54" s="25">
        <v>17.809999999999999</v>
      </c>
      <c r="F54" s="25">
        <v>17.97</v>
      </c>
    </row>
    <row r="55" spans="1:6" ht="22.5" customHeight="1">
      <c r="A55" s="33" t="s">
        <v>44</v>
      </c>
      <c r="B55" s="50" t="s">
        <v>17</v>
      </c>
      <c r="C55" s="3" t="s">
        <v>45</v>
      </c>
      <c r="D55" s="25">
        <v>25.91</v>
      </c>
      <c r="E55" s="25">
        <v>25.4</v>
      </c>
      <c r="F55" s="25">
        <v>25.56</v>
      </c>
    </row>
    <row r="56" spans="1:6" ht="27" customHeight="1">
      <c r="A56" s="65" t="s">
        <v>46</v>
      </c>
      <c r="B56" s="66"/>
      <c r="C56" s="67"/>
      <c r="D56" s="82"/>
      <c r="E56" s="82"/>
      <c r="F56" s="82"/>
    </row>
    <row r="57" spans="1:6" ht="22.5" customHeight="1">
      <c r="A57" s="38" t="s">
        <v>90</v>
      </c>
      <c r="B57" s="50" t="s">
        <v>17</v>
      </c>
      <c r="C57" s="68"/>
      <c r="D57" s="25">
        <v>4.0599999999999996</v>
      </c>
      <c r="E57" s="25">
        <v>4.53</v>
      </c>
      <c r="F57" s="25">
        <v>2.09</v>
      </c>
    </row>
    <row r="58" spans="1:6" ht="22.5" customHeight="1">
      <c r="A58" s="38" t="s">
        <v>91</v>
      </c>
      <c r="B58" s="50" t="s">
        <v>17</v>
      </c>
      <c r="C58" s="68"/>
      <c r="D58" s="25">
        <v>26.02</v>
      </c>
      <c r="E58" s="25">
        <v>29.48</v>
      </c>
      <c r="F58" s="25">
        <v>13.56</v>
      </c>
    </row>
    <row r="59" spans="1:6" ht="22.5" customHeight="1">
      <c r="A59" s="34" t="s">
        <v>47</v>
      </c>
      <c r="B59" s="50" t="s">
        <v>17</v>
      </c>
      <c r="C59" s="68"/>
      <c r="D59" s="25">
        <v>40.33</v>
      </c>
      <c r="E59" s="25">
        <v>41.13</v>
      </c>
      <c r="F59" s="25">
        <v>39.119999999999997</v>
      </c>
    </row>
    <row r="60" spans="1:6" ht="22.5" customHeight="1">
      <c r="A60" s="39" t="s">
        <v>92</v>
      </c>
      <c r="B60" s="50" t="s">
        <v>17</v>
      </c>
      <c r="C60" s="68"/>
      <c r="D60" s="25">
        <v>26.15</v>
      </c>
      <c r="E60" s="25">
        <v>22.48</v>
      </c>
      <c r="F60" s="25">
        <v>49.27</v>
      </c>
    </row>
    <row r="61" spans="1:6" ht="45.75" customHeight="1">
      <c r="A61" s="40" t="s">
        <v>93</v>
      </c>
      <c r="B61" s="50" t="s">
        <v>17</v>
      </c>
      <c r="C61" s="68"/>
      <c r="D61" s="25">
        <v>10.029999999999999</v>
      </c>
      <c r="E61" s="25">
        <v>10.28</v>
      </c>
      <c r="F61" s="25">
        <v>9</v>
      </c>
    </row>
    <row r="62" spans="1:6" ht="22.5" customHeight="1">
      <c r="A62" s="40" t="s">
        <v>94</v>
      </c>
      <c r="B62" s="50" t="s">
        <v>17</v>
      </c>
      <c r="C62" s="68"/>
      <c r="D62" s="25">
        <v>5.14</v>
      </c>
      <c r="E62" s="25">
        <v>5.31</v>
      </c>
      <c r="F62" s="25">
        <v>4.93</v>
      </c>
    </row>
    <row r="63" spans="1:6" ht="22.5" customHeight="1">
      <c r="A63" s="88" t="s">
        <v>95</v>
      </c>
      <c r="B63" s="46" t="s">
        <v>17</v>
      </c>
      <c r="C63" s="4"/>
      <c r="D63" s="21">
        <v>235.71</v>
      </c>
      <c r="E63" s="21">
        <v>273.35000000000002</v>
      </c>
      <c r="F63" s="21">
        <v>137.47</v>
      </c>
    </row>
    <row r="64" spans="1:6" ht="22.5" customHeight="1">
      <c r="A64" s="69" t="s">
        <v>48</v>
      </c>
      <c r="B64" s="70"/>
      <c r="C64" s="71"/>
      <c r="D64" s="71"/>
      <c r="E64" s="71"/>
      <c r="F64" s="71"/>
    </row>
    <row r="65" spans="1:6" ht="28.5" customHeight="1">
      <c r="A65" s="88" t="s">
        <v>96</v>
      </c>
      <c r="B65" s="46" t="s">
        <v>17</v>
      </c>
      <c r="C65" s="2" t="s">
        <v>49</v>
      </c>
      <c r="D65" s="21">
        <v>0.64</v>
      </c>
      <c r="E65" s="21">
        <v>0.66</v>
      </c>
      <c r="F65" s="21">
        <v>0.67</v>
      </c>
    </row>
    <row r="66" spans="1:6" ht="27" customHeight="1">
      <c r="A66" s="40" t="s">
        <v>97</v>
      </c>
      <c r="B66" s="46" t="s">
        <v>17</v>
      </c>
      <c r="C66" s="2" t="s">
        <v>50</v>
      </c>
      <c r="D66" s="21">
        <v>39.94</v>
      </c>
      <c r="E66" s="21">
        <v>38.61</v>
      </c>
      <c r="F66" s="25">
        <v>38.380000000000003</v>
      </c>
    </row>
    <row r="67" spans="1:6" ht="53.25" customHeight="1">
      <c r="A67" s="40" t="s">
        <v>51</v>
      </c>
      <c r="B67" s="46" t="s">
        <v>17</v>
      </c>
      <c r="C67" s="4"/>
      <c r="D67" s="21">
        <f>7362.485838*100/10718.240337</f>
        <v>68.69118070234218</v>
      </c>
      <c r="E67" s="21">
        <f>7165.754704*100/10920.087299</f>
        <v>65.619939729384754</v>
      </c>
      <c r="F67" s="25">
        <f>6979.030887*100/10562.926868</f>
        <v>66.070995039667636</v>
      </c>
    </row>
    <row r="68" spans="1:6" ht="46.5">
      <c r="A68" s="34" t="s">
        <v>52</v>
      </c>
      <c r="B68" s="46" t="s">
        <v>17</v>
      </c>
      <c r="C68" s="12"/>
      <c r="D68" s="21">
        <f>(10718.240337*100/14100.858041)</f>
        <v>76.011263327631426</v>
      </c>
      <c r="E68" s="21">
        <f>(10920.087299*100/14254.928351)</f>
        <v>76.605697553253179</v>
      </c>
      <c r="F68" s="25">
        <f>(10562.926868*100/14022.841854)</f>
        <v>75.326577722096587</v>
      </c>
    </row>
    <row r="69" spans="1:6" ht="75.75" customHeight="1">
      <c r="A69" s="34" t="s">
        <v>53</v>
      </c>
      <c r="B69" s="46" t="s">
        <v>17</v>
      </c>
      <c r="C69" s="13"/>
      <c r="D69" s="21">
        <f>3372.931734*100/14100.858041</f>
        <v>23.920046029771953</v>
      </c>
      <c r="E69" s="21">
        <f>3323.582651*100/14254.928351</f>
        <v>23.315323438765983</v>
      </c>
      <c r="F69" s="25">
        <f>3451.11157*100/14022.841854</f>
        <v>24.610643163001757</v>
      </c>
    </row>
    <row r="70" spans="1:6" ht="46.5">
      <c r="A70" s="34" t="s">
        <v>54</v>
      </c>
      <c r="B70" s="46" t="s">
        <v>17</v>
      </c>
      <c r="C70" s="14"/>
      <c r="D70" s="21">
        <f>7490.765*100/14100.858</f>
        <v>53.122760331321679</v>
      </c>
      <c r="E70" s="21">
        <f>7812.258*100/14254.928</f>
        <v>54.803910619541533</v>
      </c>
      <c r="F70" s="25">
        <f>7478.157*100/14022.841854</f>
        <v>53.328398607496702</v>
      </c>
    </row>
    <row r="71" spans="1:6" ht="51" customHeight="1">
      <c r="A71" s="34" t="s">
        <v>98</v>
      </c>
      <c r="B71" s="46" t="s">
        <v>10</v>
      </c>
      <c r="C71" s="14"/>
      <c r="D71" s="25">
        <v>9.6859707299999993</v>
      </c>
      <c r="E71" s="25">
        <v>11.2584012</v>
      </c>
      <c r="F71" s="25">
        <v>8.8034156100000001</v>
      </c>
    </row>
    <row r="72" spans="1:6" ht="48" customHeight="1">
      <c r="A72" s="34" t="s">
        <v>99</v>
      </c>
      <c r="B72" s="46" t="s">
        <v>10</v>
      </c>
      <c r="C72" s="15"/>
      <c r="D72" s="25">
        <v>0</v>
      </c>
      <c r="E72" s="25">
        <v>0</v>
      </c>
      <c r="F72" s="25">
        <v>0</v>
      </c>
    </row>
    <row r="73" spans="1:6" ht="55.5" customHeight="1">
      <c r="A73" s="89" t="s">
        <v>55</v>
      </c>
      <c r="B73" s="90"/>
      <c r="C73" s="91"/>
      <c r="D73" s="92">
        <f>+D71/D13</f>
        <v>3.9672229579949432E-3</v>
      </c>
      <c r="E73" s="92">
        <f>+E71/E13</f>
        <v>4.8516077343079105E-3</v>
      </c>
      <c r="F73" s="92">
        <f>+F71/F13</f>
        <v>3.7935507010933489E-3</v>
      </c>
    </row>
    <row r="74" spans="1:6" ht="51.75" customHeight="1">
      <c r="A74" s="95" t="s">
        <v>56</v>
      </c>
      <c r="B74" s="96"/>
      <c r="C74" s="97"/>
      <c r="D74" s="21">
        <f>D72/D13</f>
        <v>0</v>
      </c>
      <c r="E74" s="21">
        <f>E72/E13</f>
        <v>0</v>
      </c>
      <c r="F74" s="21">
        <f>F72/F13</f>
        <v>0</v>
      </c>
    </row>
    <row r="75" spans="1:6" ht="20.25" customHeight="1">
      <c r="A75" s="93" t="s">
        <v>57</v>
      </c>
      <c r="B75" s="94"/>
      <c r="C75" s="25"/>
      <c r="D75" s="25"/>
      <c r="E75" s="25"/>
      <c r="F75" s="25"/>
    </row>
    <row r="76" spans="1:6" ht="50.25" customHeight="1">
      <c r="A76" s="41" t="s">
        <v>100</v>
      </c>
      <c r="B76" s="46" t="s">
        <v>17</v>
      </c>
      <c r="C76" s="16"/>
      <c r="D76" s="25">
        <v>43.31</v>
      </c>
      <c r="E76" s="25">
        <v>45.45</v>
      </c>
      <c r="F76" s="25">
        <v>44.31</v>
      </c>
    </row>
    <row r="77" spans="1:6" ht="68.25" customHeight="1">
      <c r="A77" s="41" t="s">
        <v>101</v>
      </c>
      <c r="B77" s="46" t="s">
        <v>17</v>
      </c>
      <c r="C77" s="16"/>
      <c r="D77" s="25">
        <v>43.57</v>
      </c>
      <c r="E77" s="25">
        <v>45.09</v>
      </c>
      <c r="F77" s="25">
        <v>44.04</v>
      </c>
    </row>
    <row r="78" spans="1:6" ht="51.75" customHeight="1">
      <c r="A78" s="41" t="s">
        <v>58</v>
      </c>
      <c r="B78" s="46" t="s">
        <v>17</v>
      </c>
      <c r="C78" s="16"/>
      <c r="D78" s="25">
        <v>52.25</v>
      </c>
      <c r="E78" s="25">
        <v>53.65</v>
      </c>
      <c r="F78" s="25">
        <v>52.36</v>
      </c>
    </row>
    <row r="79" spans="1:6">
      <c r="A79" s="42" t="s">
        <v>59</v>
      </c>
      <c r="B79" s="46" t="s">
        <v>17</v>
      </c>
      <c r="C79" s="16"/>
      <c r="D79" s="25">
        <v>43.26</v>
      </c>
      <c r="E79" s="25">
        <v>45.4</v>
      </c>
      <c r="F79" s="25">
        <v>44.25</v>
      </c>
    </row>
    <row r="80" spans="1:6">
      <c r="A80" s="72" t="s">
        <v>60</v>
      </c>
      <c r="B80" s="73"/>
      <c r="C80" s="22"/>
      <c r="D80" s="22"/>
      <c r="E80" s="22"/>
      <c r="F80" s="22"/>
    </row>
    <row r="81" spans="1:39">
      <c r="A81" s="42" t="s">
        <v>102</v>
      </c>
      <c r="B81" s="52" t="s">
        <v>61</v>
      </c>
      <c r="C81" s="16"/>
      <c r="D81" s="83">
        <v>1765</v>
      </c>
      <c r="E81" s="83">
        <v>1733</v>
      </c>
      <c r="F81" s="83">
        <v>1730</v>
      </c>
    </row>
    <row r="82" spans="1:39">
      <c r="A82" s="42" t="s">
        <v>67</v>
      </c>
      <c r="B82" s="52" t="s">
        <v>61</v>
      </c>
      <c r="C82" s="16"/>
      <c r="D82" s="74">
        <v>178</v>
      </c>
      <c r="E82" s="74">
        <v>182</v>
      </c>
      <c r="F82" s="74">
        <v>181</v>
      </c>
    </row>
    <row r="83" spans="1:39">
      <c r="A83" s="43" t="s">
        <v>78</v>
      </c>
      <c r="B83" s="52" t="s">
        <v>61</v>
      </c>
      <c r="C83" s="16"/>
      <c r="D83" s="83">
        <v>66</v>
      </c>
      <c r="E83" s="83">
        <v>66</v>
      </c>
      <c r="F83" s="83">
        <v>66</v>
      </c>
    </row>
    <row r="84" spans="1:39">
      <c r="A84" s="43" t="s">
        <v>79</v>
      </c>
      <c r="B84" s="52" t="s">
        <v>61</v>
      </c>
      <c r="C84" s="16"/>
      <c r="D84" s="83">
        <v>0</v>
      </c>
      <c r="E84" s="83">
        <v>0</v>
      </c>
      <c r="F84" s="83">
        <v>0</v>
      </c>
    </row>
    <row r="85" spans="1:39">
      <c r="A85" s="43" t="s">
        <v>80</v>
      </c>
      <c r="B85" s="52" t="s">
        <v>61</v>
      </c>
      <c r="C85" s="16"/>
      <c r="D85" s="83">
        <v>112</v>
      </c>
      <c r="E85" s="83">
        <v>116</v>
      </c>
      <c r="F85" s="83">
        <v>115</v>
      </c>
    </row>
    <row r="86" spans="1:39" ht="24" thickBot="1">
      <c r="A86" s="44" t="s">
        <v>81</v>
      </c>
      <c r="B86" s="51" t="s">
        <v>61</v>
      </c>
      <c r="C86" s="28"/>
      <c r="D86" s="87">
        <v>0</v>
      </c>
      <c r="E86" s="87">
        <v>0</v>
      </c>
      <c r="F86" s="87">
        <v>0</v>
      </c>
    </row>
    <row r="87" spans="1:39" ht="52.5" customHeight="1">
      <c r="A87" s="99" t="s">
        <v>62</v>
      </c>
      <c r="B87" s="99"/>
      <c r="C87" s="99"/>
      <c r="D87" s="99"/>
      <c r="E87" s="99"/>
      <c r="F87" s="99"/>
    </row>
    <row r="88" spans="1:39" ht="29.25" customHeight="1">
      <c r="A88" s="53" t="s">
        <v>104</v>
      </c>
      <c r="C88" s="53" t="s">
        <v>105</v>
      </c>
      <c r="D88" s="6"/>
      <c r="E88" s="6"/>
    </row>
    <row r="89" spans="1:39" ht="69" customHeight="1">
      <c r="A89" s="53" t="s">
        <v>66</v>
      </c>
      <c r="B89" s="53"/>
      <c r="C89" s="53" t="s">
        <v>65</v>
      </c>
    </row>
    <row r="90" spans="1:39" s="18" customFormat="1" ht="10.5" customHeight="1">
      <c r="A90" s="53"/>
      <c r="B90" s="53"/>
      <c r="C90" s="9"/>
      <c r="D90" s="6"/>
      <c r="E90" s="6"/>
      <c r="F90" s="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9"/>
    </row>
    <row r="91" spans="1:39" s="18" customFormat="1" ht="55.5" customHeight="1">
      <c r="A91" s="53" t="s">
        <v>108</v>
      </c>
      <c r="B91" s="53"/>
      <c r="C91" s="9"/>
      <c r="D91" s="6"/>
      <c r="E91" s="6"/>
      <c r="F91" s="6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/>
    </row>
    <row r="92" spans="1:39" ht="27.75" customHeight="1"/>
    <row r="93" spans="1:39">
      <c r="A93" s="53" t="s">
        <v>63</v>
      </c>
      <c r="B93" s="53"/>
      <c r="C93" s="9"/>
    </row>
    <row r="94" spans="1:39">
      <c r="B94" s="53"/>
      <c r="C94" s="9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35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nr.1-29.02.2016</vt:lpstr>
      <vt:lpstr>'Anexa nr.1-29.02.2016'!Print_Area</vt:lpstr>
      <vt:lpstr>'Anexa nr.1-29.02.2016'!Print_Titles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2016-02-29T14:15:04Z</cp:lastPrinted>
  <dcterms:created xsi:type="dcterms:W3CDTF">2014-09-30T12:25:55Z</dcterms:created>
  <dcterms:modified xsi:type="dcterms:W3CDTF">2016-03-22T13:15:53Z</dcterms:modified>
</cp:coreProperties>
</file>