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090" activeTab="0"/>
  </bookViews>
  <sheets>
    <sheet name="FIN-27" sheetId="1" r:id="rId1"/>
  </sheets>
  <definedNames>
    <definedName name="_xlnm.Print_Area" localSheetId="0">'FIN-27'!$B$1:$M$48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<sst xmlns="http://schemas.openxmlformats.org/spreadsheetml/2006/main" count="90" uniqueCount="75">
  <si>
    <t>L</t>
  </si>
  <si>
    <t>BC "Moldova-Agroindbank" S.A.</t>
  </si>
  <si>
    <t>AGRNMD2X</t>
  </si>
  <si>
    <t>FIN 27 - EXPUNEREA LA RISCUL RATEI DOBÂNZII</t>
  </si>
  <si>
    <t>la data din 31 martie 2016</t>
  </si>
  <si>
    <t>Unitatea de masura,  lei</t>
  </si>
  <si>
    <t>Cod pozitie</t>
  </si>
  <si>
    <t>1-2  luni</t>
  </si>
  <si>
    <t>2-3 luni</t>
  </si>
  <si>
    <t>3-6 luni</t>
  </si>
  <si>
    <t>6-9 luni</t>
  </si>
  <si>
    <t>9-12 luni</t>
  </si>
  <si>
    <t>1-5 ani</t>
  </si>
  <si>
    <t>Fara dobinda</t>
  </si>
  <si>
    <t>Total</t>
  </si>
  <si>
    <t>Bilant</t>
  </si>
  <si>
    <t>Calculat de igangan Data/Ora: 04.04.2016 / 08:45:45</t>
  </si>
  <si>
    <t>A</t>
  </si>
  <si>
    <t>B</t>
  </si>
  <si>
    <t>010</t>
  </si>
  <si>
    <t>Numerar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</si>
  <si>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</si>
  <si>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</si>
  <si>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</si>
  <si>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</si>
  <si>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</si>
  <si>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</si>
  <si>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</si>
  <si>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</si>
  <si>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024</t>
  </si>
  <si>
    <t>Credite si avansuri</t>
  </si>
  <si>
    <t>030</t>
  </si>
  <si>
    <t xml:space="preserve">Active financiare desemnate ca fiind evaluate la valoarea justa prin profit sau pierdere 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</si>
  <si>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</si>
  <si>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</si>
  <si>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</si>
  <si>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</si>
  <si>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</si>
  <si>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</si>
  <si>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</si>
  <si>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</si>
  <si>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</si>
  <si>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</si>
  <si>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</si>
  <si>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</si>
  <si>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</si>
  <si>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</si>
  <si>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</si>
  <si>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pana la scadenta</t>
  </si>
  <si>
    <t>061</t>
  </si>
  <si>
    <t>062</t>
  </si>
  <si>
    <t>070</t>
  </si>
  <si>
    <t>Alte active financiare</t>
  </si>
  <si>
    <t>080</t>
  </si>
  <si>
    <t>Total active financiare</t>
  </si>
  <si>
    <t>090</t>
  </si>
  <si>
    <t>Datorii financiare detinute pentru tranzactionare</t>
  </si>
  <si>
    <t>091</t>
  </si>
  <si>
    <t>092</t>
  </si>
  <si>
    <t>Pozitii scurte</t>
  </si>
  <si>
    <t>093</t>
  </si>
  <si>
    <t>Depozite</t>
  </si>
  <si>
    <t>094</t>
  </si>
  <si>
    <t>Datorii constituite prin titluri</t>
  </si>
  <si>
    <t>095</t>
  </si>
  <si>
    <t>Alte datorii financiare</t>
  </si>
  <si>
    <t>Datorii financiare desemnate ca fiind evaluate la valoare justa prin profit sau pierdere</t>
  </si>
  <si>
    <t>Alte  datorii financiare</t>
  </si>
  <si>
    <t>Datorii financiare evaluate la cost amortizat</t>
  </si>
  <si>
    <t xml:space="preserve">Depozite </t>
  </si>
  <si>
    <t>Total obligatiuni financiare</t>
  </si>
  <si>
    <t>Decalaje de dobinda</t>
  </si>
  <si>
    <t>Pina la 1 luna</t>
  </si>
  <si>
    <t>mai mult de       5 ani</t>
  </si>
  <si>
    <t>Credite si creante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</si>
</sst>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3" fontId="2" fillId="0" borderId="10" xfId="0" applyNumberFormat="1" applyFont="1" applyFill="1" applyBorder="1" applyAlignment="1" applyProtection="1">
      <alignment horizontal="right"/>
      <protection/>
    </xf>
    <xf numFmtId="4" fontId="3" fillId="33" borderId="0" xfId="0" applyNumberFormat="1" applyFont="1" applyFill="1" applyBorder="1" applyAlignment="1">
      <alignment wrapText="1"/>
    </xf>
    <xf numFmtId="4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3" fontId="2" fillId="34" borderId="1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2" fillId="34" borderId="1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3" fontId="2" fillId="0" borderId="12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34" borderId="15" xfId="0" applyNumberFormat="1" applyFont="1" applyFill="1" applyBorder="1" applyAlignment="1" applyProtection="1">
      <alignment horizontal="center" vertical="center"/>
      <protection/>
    </xf>
    <xf numFmtId="3" fontId="2" fillId="34" borderId="15" xfId="0" applyNumberFormat="1" applyFont="1" applyFill="1" applyBorder="1" applyAlignment="1" applyProtection="1">
      <alignment horizontal="right"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6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35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Border="1" applyAlignment="1">
      <alignment horizontal="right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SheetLayoutView="100" zoomScalePageLayoutView="0" workbookViewId="0" topLeftCell="A37">
      <selection activeCell="A49" sqref="A49:IV67"/>
    </sheetView>
  </sheetViews>
  <sheetFormatPr defaultColWidth="9.140625" defaultRowHeight="12.75"/>
  <cols>
    <col min="1" max="1" width="1.7109375" style="2" customWidth="1"/>
    <col min="2" max="2" width="6.8515625" style="2" customWidth="1"/>
    <col min="3" max="3" width="54.421875" style="2" customWidth="1"/>
    <col min="4" max="12" width="15.421875" style="2" customWidth="1"/>
    <col min="13" max="13" width="15.421875" style="25" customWidth="1"/>
    <col min="14" max="14" width="18.421875" style="5" hidden="1" customWidth="1"/>
    <col min="15" max="15" width="14.57421875" style="5" hidden="1" customWidth="1"/>
    <col min="16" max="16" width="22.28125" style="2" hidden="1" customWidth="1"/>
    <col min="17" max="17" width="18.28125" style="2" hidden="1" customWidth="1"/>
    <col min="18" max="19" width="18.28125" style="2" customWidth="1"/>
    <col min="20" max="255" width="9.140625" style="2" customWidth="1"/>
    <col min="256" max="16384" width="9.140625" style="2" customWidth="1"/>
  </cols>
  <sheetData>
    <row r="1" spans="1:23" ht="12.75" customHeight="1">
      <c r="A1" s="3" t="s">
        <v>0</v>
      </c>
      <c r="B1" s="48" t="s">
        <v>1</v>
      </c>
      <c r="C1" s="48"/>
      <c r="D1" s="1"/>
      <c r="E1" s="1"/>
      <c r="F1" s="1"/>
      <c r="G1" s="1"/>
      <c r="H1" s="1"/>
      <c r="I1" s="1"/>
      <c r="J1" s="1"/>
      <c r="K1" s="1"/>
      <c r="L1" s="1"/>
      <c r="M1" s="1"/>
      <c r="P1" s="6"/>
      <c r="Q1" s="7"/>
      <c r="R1" s="7"/>
      <c r="S1" s="7"/>
      <c r="T1" s="8"/>
      <c r="U1" s="8"/>
      <c r="V1" s="8"/>
      <c r="W1" s="1"/>
    </row>
    <row r="2" spans="1:23" ht="12.75">
      <c r="A2" s="1"/>
      <c r="B2" s="48" t="s">
        <v>2</v>
      </c>
      <c r="C2" s="48"/>
      <c r="D2" s="1"/>
      <c r="E2" s="1"/>
      <c r="F2" s="1"/>
      <c r="G2" s="1"/>
      <c r="H2" s="1"/>
      <c r="I2" s="1"/>
      <c r="J2" s="1"/>
      <c r="K2" s="1"/>
      <c r="L2" s="1"/>
      <c r="M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49" t="s">
        <v>3</v>
      </c>
      <c r="D4" s="49"/>
      <c r="E4" s="49"/>
      <c r="F4" s="1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7.25" customHeight="1">
      <c r="A5" s="1"/>
      <c r="B5" s="1"/>
      <c r="C5" s="49" t="s">
        <v>4</v>
      </c>
      <c r="D5" s="49"/>
      <c r="E5" s="49"/>
      <c r="F5" s="1"/>
      <c r="G5" s="47"/>
      <c r="H5" s="47"/>
      <c r="I5" s="47"/>
      <c r="J5" s="4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46" t="s">
        <v>5</v>
      </c>
      <c r="L6" s="46"/>
      <c r="M6" s="46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11" customFormat="1" ht="30.75" customHeight="1">
      <c r="A7" s="9"/>
      <c r="B7" s="40" t="s">
        <v>6</v>
      </c>
      <c r="C7" s="41"/>
      <c r="D7" s="41" t="s">
        <v>72</v>
      </c>
      <c r="E7" s="41" t="s">
        <v>7</v>
      </c>
      <c r="F7" s="41" t="s">
        <v>8</v>
      </c>
      <c r="G7" s="41" t="s">
        <v>9</v>
      </c>
      <c r="H7" s="41" t="s">
        <v>10</v>
      </c>
      <c r="I7" s="41" t="s">
        <v>11</v>
      </c>
      <c r="J7" s="41" t="s">
        <v>12</v>
      </c>
      <c r="K7" s="41" t="s">
        <v>73</v>
      </c>
      <c r="L7" s="41" t="s">
        <v>13</v>
      </c>
      <c r="M7" s="42" t="s">
        <v>14</v>
      </c>
      <c r="N7" s="30" t="s">
        <v>15</v>
      </c>
      <c r="O7" s="10" t="s">
        <v>16</v>
      </c>
      <c r="P7" s="9"/>
      <c r="Q7" s="9"/>
      <c r="R7" s="9"/>
      <c r="S7" s="9"/>
      <c r="T7" s="9"/>
      <c r="U7" s="9"/>
      <c r="V7" s="9"/>
      <c r="W7" s="9"/>
    </row>
    <row r="8" spans="1:23" s="11" customFormat="1" ht="12.75">
      <c r="A8" s="9"/>
      <c r="B8" s="43" t="s">
        <v>17</v>
      </c>
      <c r="C8" s="44" t="s">
        <v>18</v>
      </c>
      <c r="D8" s="44">
        <v>1</v>
      </c>
      <c r="E8" s="44">
        <v>2</v>
      </c>
      <c r="F8" s="44">
        <v>3</v>
      </c>
      <c r="G8" s="44">
        <v>4</v>
      </c>
      <c r="H8" s="44">
        <v>5</v>
      </c>
      <c r="I8" s="44">
        <v>6</v>
      </c>
      <c r="J8" s="44">
        <v>7</v>
      </c>
      <c r="K8" s="44">
        <v>8</v>
      </c>
      <c r="L8" s="44">
        <v>9</v>
      </c>
      <c r="M8" s="45">
        <v>10</v>
      </c>
      <c r="N8" s="31"/>
      <c r="O8" s="12"/>
      <c r="P8" s="9"/>
      <c r="Q8" s="9"/>
      <c r="R8" s="9"/>
      <c r="S8" s="9"/>
      <c r="T8" s="9"/>
      <c r="U8" s="9"/>
      <c r="V8" s="9"/>
      <c r="W8" s="9"/>
    </row>
    <row r="9" spans="1:23" s="36" customFormat="1" ht="15.75" customHeight="1">
      <c r="A9" s="4"/>
      <c r="B9" s="13" t="s">
        <v>19</v>
      </c>
      <c r="C9" s="24" t="s">
        <v>20</v>
      </c>
      <c r="D9" s="14">
        <v>4879032238.119999</v>
      </c>
      <c r="E9" s="5">
        <v>99903128.2</v>
      </c>
      <c r="F9" s="14">
        <v>10997608.64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648240222.67</v>
      </c>
      <c r="M9" s="20">
        <f>SUM(D9:L9)</f>
        <v>5638173197.629999</v>
      </c>
      <c r="N9" s="32">
        <v>5638173198</v>
      </c>
      <c r="O9" s="15">
        <f>M9-N9</f>
        <v>-0.37000083923339844</v>
      </c>
      <c r="P9" s="5">
        <v>5638200898</v>
      </c>
      <c r="Q9" s="4"/>
      <c r="R9" s="4"/>
      <c r="S9" s="4"/>
      <c r="T9" s="4"/>
      <c r="U9" s="4"/>
      <c r="V9" s="4"/>
      <c r="W9" s="4"/>
    </row>
    <row r="10" spans="1:23" s="36" customFormat="1" ht="15.75" customHeight="1">
      <c r="A10" s="4"/>
      <c r="B10" s="13" t="s">
        <v>21</v>
      </c>
      <c r="C10" s="24" t="s">
        <v>22</v>
      </c>
      <c r="D10" s="5">
        <f aca="true" t="shared" si="0" ref="D10:K10">SUM(D11:D14)</f>
        <v>46621.75</v>
      </c>
      <c r="E10" s="5">
        <f t="shared" si="0"/>
        <v>0</v>
      </c>
      <c r="F10" s="5">
        <f t="shared" si="0"/>
        <v>7605393</v>
      </c>
      <c r="G10" s="5">
        <f t="shared" si="0"/>
        <v>18714000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v>0</v>
      </c>
      <c r="M10" s="20">
        <f>SUM(D10:L10)</f>
        <v>26366014.75</v>
      </c>
      <c r="N10" s="32"/>
      <c r="O10" s="5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"/>
      <c r="B11" s="16" t="s">
        <v>23</v>
      </c>
      <c r="C11" s="22" t="s">
        <v>24</v>
      </c>
      <c r="D11" s="17">
        <v>46621.75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f>SUM(D11:L11)</f>
        <v>46621.75</v>
      </c>
      <c r="N11" s="34"/>
      <c r="O11" s="17"/>
      <c r="P11" s="1"/>
      <c r="Q11" s="1"/>
      <c r="R11" s="1"/>
      <c r="S11" s="1"/>
      <c r="T11" s="1"/>
      <c r="U11" s="1"/>
      <c r="V11" s="1"/>
      <c r="W11" s="1"/>
    </row>
    <row r="12" spans="1:23" ht="15.75" customHeight="1">
      <c r="A12" s="1"/>
      <c r="B12" s="16" t="s">
        <v>25</v>
      </c>
      <c r="C12" s="22" t="s">
        <v>26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f>SUM(D12:L12)</f>
        <v>0</v>
      </c>
      <c r="N12" s="34"/>
      <c r="O12" s="17"/>
      <c r="P12" s="1"/>
      <c r="Q12" s="1"/>
      <c r="R12" s="1"/>
      <c r="S12" s="1"/>
      <c r="T12" s="1"/>
      <c r="U12" s="1"/>
      <c r="V12" s="1"/>
      <c r="W12" s="1"/>
    </row>
    <row r="13" spans="1:23" ht="15.75" customHeight="1">
      <c r="A13" s="1"/>
      <c r="B13" s="16" t="s">
        <v>27</v>
      </c>
      <c r="C13" s="22" t="s">
        <v>28</v>
      </c>
      <c r="D13" s="17">
        <v>0</v>
      </c>
      <c r="E13" s="17">
        <v>0</v>
      </c>
      <c r="F13" s="19">
        <v>7605393</v>
      </c>
      <c r="G13" s="17">
        <v>18714000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f>SUM(D13:L13)</f>
        <v>26319393</v>
      </c>
      <c r="N13" s="34">
        <v>26319393</v>
      </c>
      <c r="O13" s="17">
        <f>+M13-N13</f>
        <v>0</v>
      </c>
      <c r="P13" s="1"/>
      <c r="Q13" s="1"/>
      <c r="R13" s="1"/>
      <c r="S13" s="1"/>
      <c r="T13" s="1"/>
      <c r="U13" s="1"/>
      <c r="V13" s="1"/>
      <c r="W13" s="1"/>
    </row>
    <row r="14" spans="1:23" ht="15.75" customHeight="1">
      <c r="A14" s="1"/>
      <c r="B14" s="16" t="s">
        <v>29</v>
      </c>
      <c r="C14" s="22" t="s">
        <v>30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34"/>
      <c r="O14" s="17"/>
      <c r="P14" s="1"/>
      <c r="Q14" s="1"/>
      <c r="R14" s="1"/>
      <c r="S14" s="1"/>
      <c r="T14" s="1"/>
      <c r="U14" s="1"/>
      <c r="V14" s="1"/>
      <c r="W14" s="1"/>
    </row>
    <row r="15" spans="1:23" s="36" customFormat="1" ht="28.5" customHeight="1">
      <c r="A15" s="4"/>
      <c r="B15" s="13" t="s">
        <v>31</v>
      </c>
      <c r="C15" s="24" t="s">
        <v>32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20">
        <v>0</v>
      </c>
      <c r="N15" s="32"/>
      <c r="O15" s="5"/>
      <c r="P15" s="4"/>
      <c r="Q15" s="4"/>
      <c r="R15" s="4"/>
      <c r="S15" s="4"/>
      <c r="T15" s="4"/>
      <c r="U15" s="4"/>
      <c r="V15" s="4"/>
      <c r="W15" s="4"/>
    </row>
    <row r="16" spans="1:23" ht="15" customHeight="1">
      <c r="A16" s="1"/>
      <c r="B16" s="16" t="s">
        <v>33</v>
      </c>
      <c r="C16" s="22" t="s">
        <v>26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  <c r="N16" s="34"/>
      <c r="O16" s="17"/>
      <c r="P16" s="1"/>
      <c r="Q16" s="1"/>
      <c r="R16" s="1"/>
      <c r="S16" s="1"/>
      <c r="T16" s="1"/>
      <c r="U16" s="1"/>
      <c r="V16" s="1"/>
      <c r="W16" s="1"/>
    </row>
    <row r="17" spans="1:23" ht="15" customHeight="1">
      <c r="A17" s="1"/>
      <c r="B17" s="16" t="s">
        <v>34</v>
      </c>
      <c r="C17" s="22" t="s">
        <v>28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34"/>
      <c r="O17" s="17"/>
      <c r="P17" s="1"/>
      <c r="Q17" s="1"/>
      <c r="R17" s="1"/>
      <c r="S17" s="1"/>
      <c r="T17" s="1"/>
      <c r="U17" s="1"/>
      <c r="V17" s="1"/>
      <c r="W17" s="1"/>
    </row>
    <row r="18" spans="1:23" ht="15" customHeight="1">
      <c r="A18" s="1"/>
      <c r="B18" s="16" t="s">
        <v>35</v>
      </c>
      <c r="C18" s="22" t="s">
        <v>30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34"/>
      <c r="O18" s="17"/>
      <c r="P18" s="1"/>
      <c r="Q18" s="1"/>
      <c r="R18" s="1"/>
      <c r="S18" s="1"/>
      <c r="T18" s="1"/>
      <c r="U18" s="1"/>
      <c r="V18" s="1"/>
      <c r="W18" s="1"/>
    </row>
    <row r="19" spans="1:23" s="36" customFormat="1" ht="15" customHeight="1">
      <c r="A19" s="4"/>
      <c r="B19" s="13" t="s">
        <v>36</v>
      </c>
      <c r="C19" s="24" t="s">
        <v>37</v>
      </c>
      <c r="D19" s="5">
        <f aca="true" t="shared" si="1" ref="D19:K19">SUM(D20:D22)</f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>SUM(L20:L22)</f>
        <v>222256233.32999998</v>
      </c>
      <c r="M19" s="20">
        <f aca="true" t="shared" si="2" ref="M19:M33">SUM(D19:L19)</f>
        <v>222256233.32999998</v>
      </c>
      <c r="N19" s="32"/>
      <c r="O19" s="5"/>
      <c r="P19" s="4"/>
      <c r="Q19" s="4"/>
      <c r="R19" s="4"/>
      <c r="S19" s="4"/>
      <c r="T19" s="4"/>
      <c r="U19" s="4"/>
      <c r="V19" s="4"/>
      <c r="W19" s="4"/>
    </row>
    <row r="20" spans="1:23" ht="15" customHeight="1">
      <c r="A20" s="1"/>
      <c r="B20" s="16" t="s">
        <v>38</v>
      </c>
      <c r="C20" s="22" t="s">
        <v>26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f>ABS(-141287920.13+12321280.71+-93289593.91+0+0)</f>
        <v>222256233.32999998</v>
      </c>
      <c r="M20" s="18">
        <f>SUM(E20:L20)</f>
        <v>222256233.32999998</v>
      </c>
      <c r="N20" s="34"/>
      <c r="O20" s="17"/>
      <c r="P20" s="1"/>
      <c r="Q20" s="1"/>
      <c r="R20" s="1"/>
      <c r="S20" s="1"/>
      <c r="T20" s="1"/>
      <c r="U20" s="1"/>
      <c r="V20" s="1"/>
      <c r="W20" s="1"/>
    </row>
    <row r="21" spans="1:23" ht="15" customHeight="1">
      <c r="A21" s="1"/>
      <c r="B21" s="16" t="s">
        <v>39</v>
      </c>
      <c r="C21" s="22" t="s">
        <v>28</v>
      </c>
      <c r="D21" s="17">
        <f>ABS(0+0+0+0+0+0+0+0)</f>
        <v>0</v>
      </c>
      <c r="E21" s="17">
        <f aca="true" t="shared" si="3" ref="E21:L21">ABS(0)</f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8">
        <f t="shared" si="2"/>
        <v>0</v>
      </c>
      <c r="N21" s="34"/>
      <c r="O21" s="17"/>
      <c r="P21" s="1"/>
      <c r="Q21" s="1"/>
      <c r="R21" s="1"/>
      <c r="S21" s="1"/>
      <c r="T21" s="1"/>
      <c r="U21" s="1"/>
      <c r="V21" s="1"/>
      <c r="W21" s="1"/>
    </row>
    <row r="22" spans="1:23" ht="15" customHeight="1">
      <c r="A22" s="1"/>
      <c r="B22" s="16" t="s">
        <v>40</v>
      </c>
      <c r="C22" s="22" t="s">
        <v>30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f t="shared" si="2"/>
        <v>0</v>
      </c>
      <c r="N22" s="34"/>
      <c r="O22" s="17"/>
      <c r="P22" s="1"/>
      <c r="Q22" s="1"/>
      <c r="R22" s="1"/>
      <c r="S22" s="1"/>
      <c r="T22" s="1"/>
      <c r="U22" s="1"/>
      <c r="V22" s="1"/>
      <c r="W22" s="1"/>
    </row>
    <row r="23" spans="1:23" s="36" customFormat="1" ht="15" customHeight="1">
      <c r="A23" s="4"/>
      <c r="B23" s="13" t="s">
        <v>41</v>
      </c>
      <c r="C23" s="24" t="s">
        <v>42</v>
      </c>
      <c r="D23" s="5">
        <f aca="true" t="shared" si="4" ref="D23:L23">SUM(D24:D26)</f>
        <v>11211224154.38</v>
      </c>
      <c r="E23" s="5">
        <f t="shared" si="4"/>
        <v>140214</v>
      </c>
      <c r="F23" s="5">
        <f t="shared" si="4"/>
        <v>140214</v>
      </c>
      <c r="G23" s="5">
        <f t="shared" si="4"/>
        <v>420642</v>
      </c>
      <c r="H23" s="5">
        <f t="shared" si="4"/>
        <v>420642</v>
      </c>
      <c r="I23" s="5">
        <f t="shared" si="4"/>
        <v>70107</v>
      </c>
      <c r="J23" s="5">
        <f t="shared" si="4"/>
        <v>55836405</v>
      </c>
      <c r="K23" s="5">
        <f t="shared" si="4"/>
        <v>34625043</v>
      </c>
      <c r="L23" s="5">
        <f t="shared" si="4"/>
        <v>181895532</v>
      </c>
      <c r="M23" s="20">
        <f t="shared" si="2"/>
        <v>11484772953.38</v>
      </c>
      <c r="N23" s="32"/>
      <c r="O23" s="5"/>
      <c r="P23" s="4"/>
      <c r="Q23" s="4"/>
      <c r="R23" s="4"/>
      <c r="S23" s="4"/>
      <c r="T23" s="4"/>
      <c r="U23" s="4"/>
      <c r="V23" s="4"/>
      <c r="W23" s="4"/>
    </row>
    <row r="24" spans="1:23" ht="15" customHeight="1">
      <c r="A24" s="1"/>
      <c r="B24" s="21" t="s">
        <v>43</v>
      </c>
      <c r="C24" s="22" t="s">
        <v>28</v>
      </c>
      <c r="D24" s="23">
        <f>ABS(0+0+0)</f>
        <v>0</v>
      </c>
      <c r="E24" s="23">
        <f aca="true" t="shared" si="5" ref="E24:K24">ABS(0+0)</f>
        <v>0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17">
        <v>0</v>
      </c>
      <c r="M24" s="18">
        <f t="shared" si="2"/>
        <v>0</v>
      </c>
      <c r="N24" s="34"/>
      <c r="O24" s="17"/>
      <c r="P24" s="1"/>
      <c r="Q24" s="1"/>
      <c r="R24" s="1"/>
      <c r="S24" s="1"/>
      <c r="T24" s="1"/>
      <c r="U24" s="1"/>
      <c r="V24" s="1"/>
      <c r="W24" s="1"/>
    </row>
    <row r="25" spans="1:23" ht="27" customHeight="1">
      <c r="A25" s="1"/>
      <c r="B25" s="16" t="s">
        <v>44</v>
      </c>
      <c r="C25" s="22" t="s">
        <v>45</v>
      </c>
      <c r="D25" s="17">
        <v>996552414.38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f t="shared" si="2"/>
        <v>996552414.38</v>
      </c>
      <c r="N25" s="34"/>
      <c r="O25" s="17"/>
      <c r="P25" s="1"/>
      <c r="Q25" s="1"/>
      <c r="R25" s="1"/>
      <c r="S25" s="1"/>
      <c r="T25" s="1"/>
      <c r="U25" s="1"/>
      <c r="V25" s="1"/>
      <c r="W25" s="1"/>
    </row>
    <row r="26" spans="1:23" s="39" customFormat="1" ht="15.75" customHeight="1">
      <c r="A26" s="38"/>
      <c r="B26" s="16" t="s">
        <v>46</v>
      </c>
      <c r="C26" s="22" t="s">
        <v>30</v>
      </c>
      <c r="D26" s="17">
        <v>10214671740</v>
      </c>
      <c r="E26" s="17">
        <v>140214</v>
      </c>
      <c r="F26" s="17">
        <v>140214</v>
      </c>
      <c r="G26" s="17">
        <v>420642</v>
      </c>
      <c r="H26" s="17">
        <v>420642</v>
      </c>
      <c r="I26" s="17">
        <v>70107</v>
      </c>
      <c r="J26" s="17">
        <v>55836405</v>
      </c>
      <c r="K26" s="17">
        <v>34625043</v>
      </c>
      <c r="L26" s="17">
        <v>181895532</v>
      </c>
      <c r="M26" s="18">
        <f>SUM(D26:L26)</f>
        <v>10488220539</v>
      </c>
      <c r="N26" s="34"/>
      <c r="O26" s="17"/>
      <c r="P26" s="38"/>
      <c r="Q26" s="38"/>
      <c r="R26" s="38"/>
      <c r="S26" s="38"/>
      <c r="T26" s="38"/>
      <c r="U26" s="38"/>
      <c r="V26" s="38"/>
      <c r="W26" s="38"/>
    </row>
    <row r="27" spans="1:23" s="36" customFormat="1" ht="15.75" customHeight="1">
      <c r="A27" s="4"/>
      <c r="B27" s="13" t="s">
        <v>47</v>
      </c>
      <c r="C27" s="24" t="s">
        <v>48</v>
      </c>
      <c r="D27" s="5">
        <f aca="true" t="shared" si="6" ref="D27:L27">SUM(D28:D29)</f>
        <v>102661081</v>
      </c>
      <c r="E27" s="5">
        <f t="shared" si="6"/>
        <v>83183065</v>
      </c>
      <c r="F27" s="5">
        <f t="shared" si="6"/>
        <v>72018171</v>
      </c>
      <c r="G27" s="5">
        <f t="shared" si="6"/>
        <v>163400342</v>
      </c>
      <c r="H27" s="5">
        <f t="shared" si="6"/>
        <v>117191681</v>
      </c>
      <c r="I27" s="5">
        <f t="shared" si="6"/>
        <v>99271380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20">
        <f t="shared" si="2"/>
        <v>637725720</v>
      </c>
      <c r="N27" s="32"/>
      <c r="O27" s="5"/>
      <c r="P27" s="4"/>
      <c r="Q27" s="4"/>
      <c r="R27" s="4"/>
      <c r="S27" s="4"/>
      <c r="T27" s="4"/>
      <c r="U27" s="4"/>
      <c r="V27" s="4"/>
      <c r="W27" s="4"/>
    </row>
    <row r="28" spans="1:23" ht="15.75" customHeight="1">
      <c r="A28" s="1"/>
      <c r="B28" s="16" t="s">
        <v>49</v>
      </c>
      <c r="C28" s="22" t="s">
        <v>28</v>
      </c>
      <c r="D28" s="19">
        <v>102661081</v>
      </c>
      <c r="E28" s="17">
        <v>83183065</v>
      </c>
      <c r="F28" s="17">
        <v>72018171</v>
      </c>
      <c r="G28" s="17">
        <v>163400342</v>
      </c>
      <c r="H28" s="17">
        <v>117191681</v>
      </c>
      <c r="I28" s="17">
        <v>99271380</v>
      </c>
      <c r="J28" s="17"/>
      <c r="K28" s="17">
        <v>0</v>
      </c>
      <c r="L28" s="17">
        <v>0</v>
      </c>
      <c r="M28" s="18">
        <f t="shared" si="2"/>
        <v>637725720</v>
      </c>
      <c r="N28" s="34"/>
      <c r="O28" s="17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"/>
      <c r="B29" s="16" t="s">
        <v>50</v>
      </c>
      <c r="C29" s="22" t="s">
        <v>74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f t="shared" si="2"/>
        <v>0</v>
      </c>
      <c r="N29" s="34"/>
      <c r="O29" s="17"/>
      <c r="P29" s="1"/>
      <c r="Q29" s="1"/>
      <c r="R29" s="1"/>
      <c r="S29" s="1"/>
      <c r="T29" s="1"/>
      <c r="U29" s="1"/>
      <c r="V29" s="1"/>
      <c r="W29" s="1"/>
    </row>
    <row r="30" spans="1:23" s="36" customFormat="1" ht="15.75" customHeight="1">
      <c r="A30" s="4"/>
      <c r="B30" s="13" t="s">
        <v>51</v>
      </c>
      <c r="C30" s="24" t="s">
        <v>52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58579237</v>
      </c>
      <c r="M30" s="20">
        <f t="shared" si="2"/>
        <v>58579237</v>
      </c>
      <c r="N30" s="32"/>
      <c r="O30" s="5"/>
      <c r="P30" s="4"/>
      <c r="Q30" s="4"/>
      <c r="R30" s="4"/>
      <c r="S30" s="4"/>
      <c r="T30" s="4"/>
      <c r="U30" s="4"/>
      <c r="V30" s="4"/>
      <c r="W30" s="4"/>
    </row>
    <row r="31" spans="1:23" s="36" customFormat="1" ht="15.75" customHeight="1">
      <c r="A31" s="4"/>
      <c r="B31" s="13" t="s">
        <v>53</v>
      </c>
      <c r="C31" s="24" t="s">
        <v>54</v>
      </c>
      <c r="D31" s="5">
        <f aca="true" t="shared" si="7" ref="D31:L31">SUM(D9,D10,D15,D19,D23,D27,D30)</f>
        <v>16192964095.249998</v>
      </c>
      <c r="E31" s="5">
        <f t="shared" si="7"/>
        <v>183226407.2</v>
      </c>
      <c r="F31" s="5">
        <f t="shared" si="7"/>
        <v>90761386.64</v>
      </c>
      <c r="G31" s="5">
        <f t="shared" si="7"/>
        <v>182534984</v>
      </c>
      <c r="H31" s="5">
        <f t="shared" si="7"/>
        <v>117612323</v>
      </c>
      <c r="I31" s="5">
        <f t="shared" si="7"/>
        <v>99341487</v>
      </c>
      <c r="J31" s="5">
        <f t="shared" si="7"/>
        <v>55836405</v>
      </c>
      <c r="K31" s="5">
        <f t="shared" si="7"/>
        <v>34625043</v>
      </c>
      <c r="L31" s="5">
        <f t="shared" si="7"/>
        <v>1110971225</v>
      </c>
      <c r="M31" s="20">
        <f t="shared" si="2"/>
        <v>18067873356.089996</v>
      </c>
      <c r="N31" s="32"/>
      <c r="O31" s="5"/>
      <c r="P31" s="4"/>
      <c r="Q31" s="4"/>
      <c r="R31" s="4"/>
      <c r="S31" s="4"/>
      <c r="T31" s="4"/>
      <c r="U31" s="4"/>
      <c r="V31" s="4"/>
      <c r="W31" s="4"/>
    </row>
    <row r="32" spans="1:23" s="36" customFormat="1" ht="15.75" customHeight="1">
      <c r="A32" s="4"/>
      <c r="B32" s="13" t="s">
        <v>55</v>
      </c>
      <c r="C32" s="24" t="s">
        <v>56</v>
      </c>
      <c r="D32" s="5">
        <f aca="true" t="shared" si="8" ref="D32:L32">SUM(D33:D37)</f>
        <v>148551.01</v>
      </c>
      <c r="E32" s="5">
        <f t="shared" si="8"/>
        <v>0</v>
      </c>
      <c r="F32" s="5">
        <f t="shared" si="8"/>
        <v>0</v>
      </c>
      <c r="G32" s="5">
        <f t="shared" si="8"/>
        <v>0</v>
      </c>
      <c r="H32" s="5">
        <f t="shared" si="8"/>
        <v>0</v>
      </c>
      <c r="I32" s="5">
        <f t="shared" si="8"/>
        <v>0</v>
      </c>
      <c r="J32" s="5">
        <f t="shared" si="8"/>
        <v>0</v>
      </c>
      <c r="K32" s="5">
        <f t="shared" si="8"/>
        <v>0</v>
      </c>
      <c r="L32" s="5">
        <f t="shared" si="8"/>
        <v>0</v>
      </c>
      <c r="M32" s="20">
        <f t="shared" si="2"/>
        <v>148551.01</v>
      </c>
      <c r="N32" s="32"/>
      <c r="O32" s="5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1"/>
      <c r="B33" s="16" t="s">
        <v>57</v>
      </c>
      <c r="C33" s="22" t="s">
        <v>24</v>
      </c>
      <c r="D33" s="17">
        <v>148551.01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f t="shared" si="2"/>
        <v>148551.01</v>
      </c>
      <c r="N33" s="34"/>
      <c r="O33" s="17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1"/>
      <c r="B34" s="16" t="s">
        <v>58</v>
      </c>
      <c r="C34" s="22" t="s">
        <v>59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8">
        <v>0</v>
      </c>
      <c r="N34" s="34"/>
      <c r="O34" s="17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1"/>
      <c r="B35" s="16" t="s">
        <v>60</v>
      </c>
      <c r="C35" s="22" t="s">
        <v>61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8">
        <v>0</v>
      </c>
      <c r="N35" s="34"/>
      <c r="O35" s="17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1"/>
      <c r="B36" s="16" t="s">
        <v>62</v>
      </c>
      <c r="C36" s="22" t="s">
        <v>63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8">
        <v>0</v>
      </c>
      <c r="N36" s="34"/>
      <c r="O36" s="17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1"/>
      <c r="B37" s="16" t="s">
        <v>64</v>
      </c>
      <c r="C37" s="22" t="s">
        <v>65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8">
        <v>0</v>
      </c>
      <c r="N37" s="34"/>
      <c r="O37" s="17"/>
      <c r="P37" s="1"/>
      <c r="Q37" s="1"/>
      <c r="R37" s="1"/>
      <c r="S37" s="1"/>
      <c r="T37" s="1"/>
      <c r="U37" s="1"/>
      <c r="V37" s="1"/>
      <c r="W37" s="1"/>
    </row>
    <row r="38" spans="1:23" s="36" customFormat="1" ht="25.5">
      <c r="A38" s="4"/>
      <c r="B38" s="13">
        <v>100</v>
      </c>
      <c r="C38" s="24" t="s">
        <v>66</v>
      </c>
      <c r="D38" s="5">
        <f aca="true" t="shared" si="9" ref="D38:L38">SUM(D39:D41)</f>
        <v>0</v>
      </c>
      <c r="E38" s="5">
        <f t="shared" si="9"/>
        <v>0</v>
      </c>
      <c r="F38" s="5">
        <f t="shared" si="9"/>
        <v>0</v>
      </c>
      <c r="G38" s="5">
        <f t="shared" si="9"/>
        <v>0</v>
      </c>
      <c r="H38" s="5">
        <f t="shared" si="9"/>
        <v>0</v>
      </c>
      <c r="I38" s="5">
        <f t="shared" si="9"/>
        <v>0</v>
      </c>
      <c r="J38" s="5">
        <f t="shared" si="9"/>
        <v>0</v>
      </c>
      <c r="K38" s="5">
        <f t="shared" si="9"/>
        <v>0</v>
      </c>
      <c r="L38" s="5">
        <f t="shared" si="9"/>
        <v>0</v>
      </c>
      <c r="M38" s="20">
        <f>SUM(D38:L38)</f>
        <v>0</v>
      </c>
      <c r="N38" s="32"/>
      <c r="O38" s="5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1"/>
      <c r="B39" s="16">
        <v>101</v>
      </c>
      <c r="C39" s="22" t="s">
        <v>61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8">
        <v>0</v>
      </c>
      <c r="N39" s="34"/>
      <c r="O39" s="17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1"/>
      <c r="B40" s="16">
        <v>102</v>
      </c>
      <c r="C40" s="22" t="s">
        <v>63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8">
        <v>0</v>
      </c>
      <c r="N40" s="34"/>
      <c r="O40" s="17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1"/>
      <c r="B41" s="16">
        <v>103</v>
      </c>
      <c r="C41" s="22" t="s">
        <v>67</v>
      </c>
      <c r="D41" s="17">
        <f>0</f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8">
        <f aca="true" t="shared" si="10" ref="M41:M47">SUM(D41:L41)</f>
        <v>0</v>
      </c>
      <c r="N41" s="34"/>
      <c r="O41" s="17"/>
      <c r="P41" s="1"/>
      <c r="Q41" s="1"/>
      <c r="R41" s="1"/>
      <c r="S41" s="1"/>
      <c r="T41" s="1"/>
      <c r="U41" s="1"/>
      <c r="V41" s="1"/>
      <c r="W41" s="1"/>
    </row>
    <row r="42" spans="1:23" s="36" customFormat="1" ht="15.75" customHeight="1">
      <c r="A42" s="4"/>
      <c r="B42" s="13">
        <v>110</v>
      </c>
      <c r="C42" s="24" t="s">
        <v>68</v>
      </c>
      <c r="D42" s="5">
        <f>SUM(D43:D45)</f>
        <v>13481947202</v>
      </c>
      <c r="E42" s="5">
        <f aca="true" t="shared" si="11" ref="E42:L42">SUM(E43:E45)</f>
        <v>337388383</v>
      </c>
      <c r="F42" s="5">
        <f t="shared" si="11"/>
        <v>416722417</v>
      </c>
      <c r="G42" s="5">
        <f t="shared" si="11"/>
        <v>720668948</v>
      </c>
      <c r="H42" s="5">
        <f t="shared" si="11"/>
        <v>623565</v>
      </c>
      <c r="I42" s="5">
        <f t="shared" si="11"/>
        <v>291415</v>
      </c>
      <c r="J42" s="5">
        <f t="shared" si="11"/>
        <v>2365418</v>
      </c>
      <c r="K42" s="5">
        <f t="shared" si="11"/>
        <v>2512860</v>
      </c>
      <c r="L42" s="5">
        <f t="shared" si="11"/>
        <v>92519965</v>
      </c>
      <c r="M42" s="20">
        <f t="shared" si="10"/>
        <v>15055040173</v>
      </c>
      <c r="N42" s="32"/>
      <c r="O42" s="5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1"/>
      <c r="B43" s="16">
        <v>111</v>
      </c>
      <c r="C43" s="22" t="s">
        <v>69</v>
      </c>
      <c r="D43" s="19">
        <v>13260890415</v>
      </c>
      <c r="E43" s="17">
        <v>237982075</v>
      </c>
      <c r="F43" s="17">
        <v>235174127</v>
      </c>
      <c r="G43" s="17">
        <v>224204157</v>
      </c>
      <c r="H43" s="17">
        <v>623565</v>
      </c>
      <c r="I43" s="17">
        <v>291415</v>
      </c>
      <c r="J43" s="17">
        <v>2365418</v>
      </c>
      <c r="K43" s="17">
        <v>2512860</v>
      </c>
      <c r="L43" s="17">
        <v>38175539</v>
      </c>
      <c r="M43" s="18">
        <f t="shared" si="10"/>
        <v>14002219571</v>
      </c>
      <c r="N43" s="34"/>
      <c r="O43" s="17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1"/>
      <c r="B44" s="16">
        <v>112</v>
      </c>
      <c r="C44" s="22" t="s">
        <v>63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8">
        <f t="shared" si="10"/>
        <v>0</v>
      </c>
      <c r="N44" s="34"/>
      <c r="O44" s="17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1"/>
      <c r="B45" s="16">
        <v>113</v>
      </c>
      <c r="C45" s="22" t="s">
        <v>65</v>
      </c>
      <c r="D45" s="19">
        <v>221056787</v>
      </c>
      <c r="E45" s="17">
        <v>99406308</v>
      </c>
      <c r="F45" s="17">
        <v>181548290</v>
      </c>
      <c r="G45" s="17">
        <v>496464791</v>
      </c>
      <c r="H45" s="17">
        <v>0</v>
      </c>
      <c r="I45" s="17">
        <v>0</v>
      </c>
      <c r="J45" s="17">
        <v>0</v>
      </c>
      <c r="K45" s="17">
        <v>0</v>
      </c>
      <c r="L45" s="17">
        <v>54344426</v>
      </c>
      <c r="M45" s="18">
        <f t="shared" si="10"/>
        <v>1052820602</v>
      </c>
      <c r="N45" s="37">
        <v>1052820602</v>
      </c>
      <c r="O45" s="35">
        <f>+N45-M45</f>
        <v>0</v>
      </c>
      <c r="P45" s="1" t="e">
        <f>Q45-#REF!</f>
        <v>#REF!</v>
      </c>
      <c r="Q45" s="25">
        <v>-16039250</v>
      </c>
      <c r="R45" s="1"/>
      <c r="S45" s="1"/>
      <c r="T45" s="1"/>
      <c r="U45" s="1"/>
      <c r="V45" s="1"/>
      <c r="W45" s="1"/>
    </row>
    <row r="46" spans="1:23" s="36" customFormat="1" ht="15.75" customHeight="1">
      <c r="A46" s="4"/>
      <c r="B46" s="13">
        <v>120</v>
      </c>
      <c r="C46" s="24" t="s">
        <v>65</v>
      </c>
      <c r="D46" s="5">
        <v>1890000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343071499</v>
      </c>
      <c r="M46" s="20">
        <f t="shared" si="10"/>
        <v>344961499</v>
      </c>
      <c r="N46" s="32"/>
      <c r="O46" s="5"/>
      <c r="P46" s="4"/>
      <c r="Q46" s="4"/>
      <c r="R46" s="4"/>
      <c r="S46" s="4"/>
      <c r="T46" s="4"/>
      <c r="U46" s="4"/>
      <c r="V46" s="4"/>
      <c r="W46" s="4"/>
    </row>
    <row r="47" spans="1:23" s="36" customFormat="1" ht="15.75" customHeight="1">
      <c r="A47" s="4"/>
      <c r="B47" s="13">
        <v>130</v>
      </c>
      <c r="C47" s="24" t="s">
        <v>70</v>
      </c>
      <c r="D47" s="5">
        <f>SUM(D32,D38,D42,D46)</f>
        <v>13483985753.01</v>
      </c>
      <c r="E47" s="5">
        <f aca="true" t="shared" si="12" ref="E47:L47">SUM(E32,E38,E42,E46)</f>
        <v>337388383</v>
      </c>
      <c r="F47" s="5">
        <f t="shared" si="12"/>
        <v>416722417</v>
      </c>
      <c r="G47" s="5">
        <f t="shared" si="12"/>
        <v>720668948</v>
      </c>
      <c r="H47" s="5">
        <f t="shared" si="12"/>
        <v>623565</v>
      </c>
      <c r="I47" s="5">
        <f t="shared" si="12"/>
        <v>291415</v>
      </c>
      <c r="J47" s="5">
        <f t="shared" si="12"/>
        <v>2365418</v>
      </c>
      <c r="K47" s="5">
        <f t="shared" si="12"/>
        <v>2512860</v>
      </c>
      <c r="L47" s="5">
        <f t="shared" si="12"/>
        <v>435591464</v>
      </c>
      <c r="M47" s="20">
        <f t="shared" si="10"/>
        <v>15400150223.01</v>
      </c>
      <c r="N47" s="32"/>
      <c r="O47" s="5"/>
      <c r="P47" s="26"/>
      <c r="R47" s="4"/>
      <c r="S47" s="4"/>
      <c r="T47" s="4"/>
      <c r="U47" s="4"/>
      <c r="V47" s="4"/>
      <c r="W47" s="4"/>
    </row>
    <row r="48" spans="1:23" s="36" customFormat="1" ht="15.75" customHeight="1" thickBot="1">
      <c r="A48" s="4"/>
      <c r="B48" s="27">
        <v>140</v>
      </c>
      <c r="C48" s="28" t="s">
        <v>71</v>
      </c>
      <c r="D48" s="29">
        <f>SUM(D31,-D47)</f>
        <v>2708978342.239998</v>
      </c>
      <c r="E48" s="29">
        <f>SUM(E31,-E47)</f>
        <v>-154161975.8</v>
      </c>
      <c r="F48" s="29">
        <f aca="true" t="shared" si="13" ref="F48:M48">SUM(F31,-F47)</f>
        <v>-325961030.36</v>
      </c>
      <c r="G48" s="29">
        <f t="shared" si="13"/>
        <v>-538133964</v>
      </c>
      <c r="H48" s="29">
        <f t="shared" si="13"/>
        <v>116988758</v>
      </c>
      <c r="I48" s="29">
        <f t="shared" si="13"/>
        <v>99050072</v>
      </c>
      <c r="J48" s="29">
        <f t="shared" si="13"/>
        <v>53470987</v>
      </c>
      <c r="K48" s="29">
        <f t="shared" si="13"/>
        <v>32112183</v>
      </c>
      <c r="L48" s="29">
        <f t="shared" si="13"/>
        <v>675379761</v>
      </c>
      <c r="M48" s="33">
        <f t="shared" si="13"/>
        <v>2667723133.079996</v>
      </c>
      <c r="N48" s="32"/>
      <c r="O48" s="5"/>
      <c r="P48" s="26">
        <v>1036781352</v>
      </c>
      <c r="Q48" s="4"/>
      <c r="R48" s="4"/>
      <c r="S48" s="4"/>
      <c r="T48" s="4"/>
      <c r="U48" s="4"/>
      <c r="V48" s="4"/>
      <c r="W48" s="4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1"/>
      <c r="Q49" s="1"/>
      <c r="R49" s="1"/>
      <c r="S49" s="1"/>
      <c r="T49" s="1"/>
      <c r="U49" s="1"/>
      <c r="V49" s="1"/>
      <c r="W49" s="1"/>
    </row>
    <row r="50" spans="1:12" ht="12.75" customHeight="1">
      <c r="A50" s="1"/>
      <c r="B50" s="1"/>
      <c r="C50" s="3"/>
      <c r="D50" s="1"/>
      <c r="E50" s="1"/>
      <c r="G50" s="1"/>
      <c r="L50" s="1"/>
    </row>
  </sheetData>
  <sheetProtection/>
  <mergeCells count="6">
    <mergeCell ref="K6:M6"/>
    <mergeCell ref="G5:J5"/>
    <mergeCell ref="B1:C1"/>
    <mergeCell ref="B2:C2"/>
    <mergeCell ref="C4:E4"/>
    <mergeCell ref="C5:E5"/>
  </mergeCells>
  <printOptions horizontalCentered="1"/>
  <pageMargins left="0" right="0" top="0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Moldova Agroindbank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2016-04-11T10:16:45Z</cp:lastPrinted>
  <dcterms:created xsi:type="dcterms:W3CDTF">2016-04-11T07:19:04Z</dcterms:created>
  <dcterms:modified xsi:type="dcterms:W3CDTF">2016-04-12T05:56:56Z</dcterms:modified>
  <cp:category/>
  <cp:version/>
  <cp:contentType/>
  <cp:contentStatus/>
</cp:coreProperties>
</file>