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/>
  </bookViews>
  <sheets>
    <sheet name="Anexa nr.1-RO" sheetId="6" r:id="rId1"/>
  </sheets>
  <definedNames>
    <definedName name="_xlnm.Print_Area" localSheetId="0">'Anexa nr.1-RO'!$A$1:$G$94</definedName>
    <definedName name="_xlnm.Print_Titles" localSheetId="0">'Anexa nr.1-RO'!$7:$9</definedName>
  </definedNames>
  <calcPr calcId="144525" iterate="1"/>
</workbook>
</file>

<file path=xl/calcChain.xml><?xml version="1.0" encoding="utf-8"?>
<calcChain xmlns="http://schemas.openxmlformats.org/spreadsheetml/2006/main">
  <c r="E44" i="6" l="1"/>
  <c r="E71" i="6" l="1"/>
  <c r="E70" i="6"/>
  <c r="E69" i="6"/>
  <c r="E68" i="6"/>
  <c r="E40" i="6"/>
  <c r="E20" i="6"/>
  <c r="E17" i="6"/>
  <c r="E16" i="6"/>
  <c r="F75" i="6" l="1"/>
  <c r="F74" i="6"/>
  <c r="F71" i="6"/>
  <c r="F70" i="6"/>
  <c r="F69" i="6"/>
  <c r="F68" i="6"/>
  <c r="F50" i="6"/>
  <c r="F45" i="6"/>
  <c r="F44" i="6"/>
  <c r="F40" i="6"/>
  <c r="F31" i="6"/>
  <c r="F26" i="6"/>
  <c r="F25" i="6"/>
  <c r="F20" i="6"/>
  <c r="F17" i="6"/>
  <c r="F16" i="6"/>
  <c r="E26" i="6" l="1"/>
  <c r="E25" i="6" l="1"/>
  <c r="G68" i="6" l="1"/>
  <c r="G40" i="6"/>
  <c r="G20" i="6"/>
  <c r="G17" i="6"/>
  <c r="E74" i="6" l="1"/>
  <c r="G75" i="6" l="1"/>
  <c r="G74" i="6"/>
  <c r="G71" i="6"/>
  <c r="G70" i="6"/>
  <c r="G69" i="6"/>
  <c r="G50" i="6"/>
  <c r="G45" i="6"/>
  <c r="G31" i="6"/>
  <c r="G26" i="6"/>
  <c r="G25" i="6"/>
  <c r="G16" i="6"/>
  <c r="G44" i="6" l="1"/>
  <c r="E45" i="6"/>
  <c r="E50" i="6" l="1"/>
  <c r="E31" i="6"/>
  <c r="E75" i="6" l="1"/>
</calcChain>
</file>

<file path=xl/sharedStrings.xml><?xml version="1.0" encoding="utf-8"?>
<sst xmlns="http://schemas.openxmlformats.org/spreadsheetml/2006/main" count="217" uniqueCount="156">
  <si>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</si>
  <si>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</si>
  <si>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</si>
  <si>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</si>
  <si>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</si>
  <si>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</si>
  <si>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</si>
  <si>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</si>
  <si>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</si>
  <si>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</si>
  <si>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</si>
  <si>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</si>
  <si>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</si>
  <si>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</si>
  <si>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</si>
  <si>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</si>
  <si>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</si>
  <si>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</si>
  <si>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</si>
  <si>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</si>
  <si>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</si>
  <si>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</si>
  <si>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</si>
  <si>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</si>
  <si>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</si>
  <si>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</si>
  <si>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</si>
  <si>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</si>
  <si>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</si>
  <si>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</si>
  <si>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</si>
  <si>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</si>
  <si>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</si>
  <si>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</si>
  <si>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</si>
  <si>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</si>
  <si>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</si>
  <si>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</si>
  <si>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</si>
  <si>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</si>
  <si>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</si>
  <si>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</si>
  <si>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</si>
  <si>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</si>
  <si>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</si>
  <si>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</si>
  <si>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</si>
  <si>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</si>
  <si>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</si>
  <si>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</si>
  <si>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</si>
  <si>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</si>
  <si>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</si>
  <si>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</si>
  <si>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</si>
  <si>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</si>
  <si>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</si>
  <si>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</si>
  <si>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</si>
  <si>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</si>
  <si>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</si>
  <si>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</si>
  <si>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</si>
  <si>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</si>
  <si>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</si>
  <si>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</si>
  <si>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</si>
  <si>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</si>
  <si>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</si>
  <si>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</si>
  <si>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>31.12.2015-Ajustat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</si>
  <si>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</si>
  <si>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</si>
  <si>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</si>
  <si>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</si>
  <si>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</si>
  <si>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</si>
  <si>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</si>
  <si>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</si>
  <si>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</si>
  <si>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</si>
  <si>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</si>
  <si>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</si>
  <si>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</si>
  <si>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</si>
  <si>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</si>
  <si>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</si>
  <si>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</si>
  <si>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</si>
  <si>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</si>
  <si>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</si>
  <si>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</si>
  <si>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</si>
  <si>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</si>
  <si>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</si>
  <si>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</si>
  <si>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</si>
  <si>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</si>
  <si>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</si>
  <si>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</si>
  <si>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</si>
  <si>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</si>
  <si>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</si>
  <si>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</si>
  <si>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</si>
  <si>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</si>
  <si>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</si>
  <si>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</si>
  <si>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</si>
  <si>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</si>
  <si>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</si>
  <si>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</si>
  <si>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</si>
  <si>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</si>
  <si>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</si>
  <si>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</si>
  <si>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</si>
  <si>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</si>
  <si>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</si>
  <si>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</si>
  <si>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</si>
  <si>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</si>
  <si>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</si>
  <si>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</si>
  <si>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</si>
  <si>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</si>
  <si>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</si>
  <si>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</si>
  <si>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</si>
  <si>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</si>
  <si>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</si>
  <si>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</si>
  <si>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</si>
  <si>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</si>
  <si>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</si>
  <si>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</si>
  <si>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</si>
  <si>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</si>
  <si>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</si>
  <si>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</si>
  <si>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</si>
  <si>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</si>
  <si>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</si>
  <si>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</si>
  <si>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</si>
  <si>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</si>
  <si>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</si>
  <si>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</si>
  <si>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</si>
  <si>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</si>
  <si>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</si>
  <si>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</si>
  <si>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</si>
  <si>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</si>
  <si>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</si>
  <si>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>la situatia 31 decembrie a.2016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</si>
</sst>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2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Arial Cyr Rom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41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1" fillId="0" borderId="0" xfId="0" applyNumberFormat="1" applyFont="1" applyFill="1" applyAlignment="1">
      <alignment vertical="center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7C80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87</xdr:row>
      <xdr:rowOff>228600</xdr:rowOff>
    </xdr:from>
    <xdr:to>
      <xdr:col>6</xdr:col>
      <xdr:colOff>1200150</xdr:colOff>
      <xdr:row>93</xdr:row>
      <xdr:rowOff>221948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3167300"/>
          <a:ext cx="12592051" cy="3117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tabSelected="1" view="pageBreakPreview" topLeftCell="A79" zoomScale="50" zoomScaleNormal="60" zoomScaleSheetLayoutView="50" workbookViewId="0">
      <selection activeCell="I105" sqref="A88:I105"/>
    </sheetView>
  </sheetViews>
  <sheetFormatPr defaultRowHeight="23.25"/>
  <cols>
    <col min="1" max="1" width="9" style="100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26" customWidth="1"/>
    <col min="7" max="7" width="27.5703125" style="126" customWidth="1"/>
    <col min="8" max="8" width="25" style="9" bestFit="1" customWidth="1"/>
    <col min="9" max="9" width="23.28515625" style="122" bestFit="1" customWidth="1"/>
    <col min="10" max="10" width="21" style="122" bestFit="1" customWidth="1"/>
    <col min="11" max="16384" width="9.140625" style="9"/>
  </cols>
  <sheetData>
    <row r="1" spans="1:7" s="9" customFormat="1" ht="41.25" customHeight="1">
      <c r="A1" s="99"/>
      <c r="B1" s="28"/>
      <c r="C1" s="28"/>
      <c r="D1" s="8"/>
      <c r="E1" s="130" t="s">
        <v>64</v>
      </c>
      <c r="F1" s="131"/>
      <c r="G1" s="131"/>
    </row>
    <row r="2" spans="1:7" s="9" customFormat="1" ht="15.75" customHeight="1">
      <c r="A2" s="99"/>
      <c r="B2" s="28"/>
      <c r="C2" s="28"/>
      <c r="D2" s="8"/>
      <c r="E2" s="6"/>
      <c r="F2" s="6"/>
      <c r="G2" s="94"/>
    </row>
    <row r="3" spans="1:7" s="9" customFormat="1">
      <c r="A3" s="100"/>
      <c r="B3" s="29"/>
      <c r="C3" s="53" t="s">
        <v>0</v>
      </c>
      <c r="D3" s="54"/>
      <c r="E3" s="69"/>
      <c r="F3" s="69"/>
      <c r="G3" s="95"/>
    </row>
    <row r="4" spans="1:7" s="9" customFormat="1">
      <c r="A4" s="100"/>
      <c r="B4" s="29"/>
      <c r="C4" s="53" t="s">
        <v>1</v>
      </c>
      <c r="D4" s="55"/>
      <c r="E4" s="70"/>
      <c r="F4" s="70"/>
      <c r="G4" s="96"/>
    </row>
    <row r="5" spans="1:7" s="9" customFormat="1" ht="20.25">
      <c r="A5" s="101"/>
      <c r="B5" s="56"/>
      <c r="C5" s="56"/>
      <c r="D5" s="56"/>
      <c r="E5" s="5"/>
      <c r="F5" s="5"/>
      <c r="G5" s="5"/>
    </row>
    <row r="6" spans="1:7" s="9" customFormat="1" ht="30.75" customHeight="1" thickBot="1">
      <c r="A6" s="102"/>
      <c r="B6" s="132" t="s">
        <v>155</v>
      </c>
      <c r="C6" s="132"/>
      <c r="D6" s="132"/>
      <c r="E6" s="132"/>
      <c r="F6" s="132"/>
      <c r="G6" s="132"/>
    </row>
    <row r="7" spans="1:7" s="9" customFormat="1" ht="20.25">
      <c r="A7" s="127" t="s">
        <v>73</v>
      </c>
      <c r="B7" s="133" t="s">
        <v>2</v>
      </c>
      <c r="C7" s="135" t="s">
        <v>3</v>
      </c>
      <c r="D7" s="137" t="s">
        <v>4</v>
      </c>
      <c r="E7" s="139" t="s">
        <v>5</v>
      </c>
      <c r="F7" s="139"/>
      <c r="G7" s="140"/>
    </row>
    <row r="8" spans="1:7" s="9" customFormat="1" ht="72.75" customHeight="1">
      <c r="A8" s="128"/>
      <c r="B8" s="134"/>
      <c r="C8" s="136"/>
      <c r="D8" s="138"/>
      <c r="E8" s="22" t="s">
        <v>6</v>
      </c>
      <c r="F8" s="22" t="s">
        <v>69</v>
      </c>
      <c r="G8" s="97" t="s">
        <v>7</v>
      </c>
    </row>
    <row r="9" spans="1:7" s="9" customFormat="1">
      <c r="A9" s="103"/>
      <c r="B9" s="57"/>
      <c r="C9" s="58"/>
      <c r="D9" s="4"/>
      <c r="E9" s="23">
        <v>42735</v>
      </c>
      <c r="F9" s="23">
        <v>42704</v>
      </c>
      <c r="G9" s="23" t="s">
        <v>70</v>
      </c>
    </row>
    <row r="10" spans="1:7" s="9" customFormat="1" ht="25.5" customHeight="1">
      <c r="A10" s="104"/>
      <c r="B10" s="30" t="s">
        <v>8</v>
      </c>
      <c r="C10" s="44"/>
      <c r="D10" s="7"/>
      <c r="E10" s="7"/>
      <c r="F10" s="7"/>
      <c r="G10" s="7"/>
    </row>
    <row r="11" spans="1:7" s="9" customFormat="1" ht="25.5" customHeight="1">
      <c r="A11" s="105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s="9" customFormat="1" ht="25.5" customHeight="1">
      <c r="A12" s="105">
        <v>1.2</v>
      </c>
      <c r="B12" s="31" t="s">
        <v>12</v>
      </c>
      <c r="C12" s="45" t="s">
        <v>10</v>
      </c>
      <c r="D12" s="2" t="s">
        <v>13</v>
      </c>
      <c r="E12" s="19">
        <v>2612.4246469999998</v>
      </c>
      <c r="F12" s="19">
        <v>2569.20514</v>
      </c>
      <c r="G12" s="19">
        <v>2319.103975</v>
      </c>
    </row>
    <row r="13" spans="1:7" s="9" customFormat="1" ht="25.5" customHeight="1">
      <c r="A13" s="105">
        <v>1.3</v>
      </c>
      <c r="B13" s="31" t="s">
        <v>14</v>
      </c>
      <c r="C13" s="45" t="s">
        <v>10</v>
      </c>
      <c r="D13" s="2"/>
      <c r="E13" s="19">
        <v>2660.2382269999998</v>
      </c>
      <c r="F13" s="19">
        <v>2612.4773740000001</v>
      </c>
      <c r="G13" s="19">
        <v>2362.3762660000002</v>
      </c>
    </row>
    <row r="14" spans="1:7" s="9" customFormat="1" ht="25.5" customHeight="1">
      <c r="A14" s="105">
        <v>1.4</v>
      </c>
      <c r="B14" s="31" t="s">
        <v>15</v>
      </c>
      <c r="C14" s="45" t="s">
        <v>10</v>
      </c>
      <c r="D14" s="2"/>
      <c r="E14" s="19">
        <v>10428.595864000001</v>
      </c>
      <c r="F14" s="19">
        <v>10504.708070999999</v>
      </c>
      <c r="G14" s="19">
        <v>10452.90609</v>
      </c>
    </row>
    <row r="15" spans="1:7" s="9" customFormat="1" ht="25.5" customHeight="1">
      <c r="A15" s="105">
        <v>1.5</v>
      </c>
      <c r="B15" s="31" t="s">
        <v>16</v>
      </c>
      <c r="C15" s="45" t="s">
        <v>17</v>
      </c>
      <c r="D15" s="2" t="s">
        <v>18</v>
      </c>
      <c r="E15" s="71">
        <v>0.25509999999999999</v>
      </c>
      <c r="F15" s="71">
        <v>0.2487</v>
      </c>
      <c r="G15" s="71">
        <v>0.22600000000000001</v>
      </c>
    </row>
    <row r="16" spans="1:7" s="9" customFormat="1" ht="25.5" customHeight="1">
      <c r="A16" s="105">
        <v>1.6</v>
      </c>
      <c r="B16" s="31" t="s">
        <v>19</v>
      </c>
      <c r="C16" s="45" t="s">
        <v>17</v>
      </c>
      <c r="D16" s="1"/>
      <c r="E16" s="71">
        <f>E12/E14</f>
        <v>0.25050588603382468</v>
      </c>
      <c r="F16" s="71">
        <f>F12/F14</f>
        <v>0.24457653869437077</v>
      </c>
      <c r="G16" s="71">
        <f>G12/G14</f>
        <v>0.22186212666912039</v>
      </c>
    </row>
    <row r="17" spans="1:7" s="9" customFormat="1" ht="25.5" customHeight="1">
      <c r="A17" s="105">
        <v>1.7</v>
      </c>
      <c r="B17" s="31" t="s">
        <v>20</v>
      </c>
      <c r="C17" s="45" t="s">
        <v>17</v>
      </c>
      <c r="D17" s="1"/>
      <c r="E17" s="71">
        <f>E13/19744.383802</f>
        <v>0.13473391996819531</v>
      </c>
      <c r="F17" s="71">
        <f>F13/19596.891198</f>
        <v>0.1333108066786951</v>
      </c>
      <c r="G17" s="71">
        <f>G13/18230.936232</f>
        <v>0.12958063348679921</v>
      </c>
    </row>
    <row r="18" spans="1:7" s="9" customFormat="1" ht="46.5">
      <c r="A18" s="106">
        <v>1.8</v>
      </c>
      <c r="B18" s="32" t="s">
        <v>65</v>
      </c>
      <c r="C18" s="45" t="s">
        <v>10</v>
      </c>
      <c r="D18" s="1"/>
      <c r="E18" s="19">
        <v>257.39730300000002</v>
      </c>
      <c r="F18" s="19">
        <v>284.55676399999999</v>
      </c>
      <c r="G18" s="19">
        <v>317.77338200000003</v>
      </c>
    </row>
    <row r="19" spans="1:7" s="9" customFormat="1" ht="25.5" customHeight="1">
      <c r="A19" s="105">
        <v>1.9</v>
      </c>
      <c r="B19" s="31" t="s">
        <v>66</v>
      </c>
      <c r="C19" s="45" t="s">
        <v>17</v>
      </c>
      <c r="D19" s="4"/>
      <c r="E19" s="20">
        <v>-11.84</v>
      </c>
      <c r="F19" s="20">
        <v>-13.89</v>
      </c>
      <c r="G19" s="20">
        <v>-6.22</v>
      </c>
    </row>
    <row r="20" spans="1:7" s="9" customFormat="1" ht="25.5" customHeight="1">
      <c r="A20" s="105" t="s">
        <v>74</v>
      </c>
      <c r="B20" s="31" t="s">
        <v>21</v>
      </c>
      <c r="C20" s="45"/>
      <c r="D20" s="4"/>
      <c r="E20" s="19">
        <f>16510.704351/3233.679451</f>
        <v>5.1058568423948589</v>
      </c>
      <c r="F20" s="19">
        <f>16445.560303/3151.330895</f>
        <v>5.2186078996315617</v>
      </c>
      <c r="G20" s="19">
        <f>15298.397946/2932.538286</f>
        <v>5.2167768854152312</v>
      </c>
    </row>
    <row r="21" spans="1:7" s="9" customFormat="1" ht="45" customHeight="1">
      <c r="A21" s="106" t="s">
        <v>75</v>
      </c>
      <c r="B21" s="86" t="s">
        <v>91</v>
      </c>
      <c r="C21" s="45" t="s">
        <v>17</v>
      </c>
      <c r="D21" s="4"/>
      <c r="E21" s="19">
        <v>3.05</v>
      </c>
      <c r="F21" s="19">
        <v>3.05</v>
      </c>
      <c r="G21" s="20">
        <v>33.28</v>
      </c>
    </row>
    <row r="22" spans="1:7" s="9" customFormat="1" ht="25.5" customHeight="1">
      <c r="A22" s="108"/>
      <c r="B22" s="91" t="s">
        <v>22</v>
      </c>
      <c r="C22" s="92"/>
      <c r="D22" s="93"/>
      <c r="E22" s="93"/>
      <c r="F22" s="93"/>
      <c r="G22" s="98"/>
    </row>
    <row r="23" spans="1:7" s="9" customFormat="1" ht="57" customHeight="1">
      <c r="A23" s="109" t="s">
        <v>76</v>
      </c>
      <c r="B23" s="89" t="s">
        <v>71</v>
      </c>
      <c r="C23" s="90" t="s">
        <v>10</v>
      </c>
      <c r="D23" s="62"/>
      <c r="E23" s="19">
        <v>2125.0464769999999</v>
      </c>
      <c r="F23" s="19">
        <v>1802.7811298500001</v>
      </c>
      <c r="G23" s="19">
        <v>2261.2112897699999</v>
      </c>
    </row>
    <row r="24" spans="1:7" s="9" customFormat="1" ht="46.5">
      <c r="A24" s="106" t="s">
        <v>77</v>
      </c>
      <c r="B24" s="32" t="s">
        <v>67</v>
      </c>
      <c r="C24" s="45" t="s">
        <v>10</v>
      </c>
      <c r="D24" s="4"/>
      <c r="E24" s="19">
        <v>2125.001749</v>
      </c>
      <c r="F24" s="19">
        <v>1802.736402</v>
      </c>
      <c r="G24" s="19">
        <v>2261.1674235700002</v>
      </c>
    </row>
    <row r="25" spans="1:7" s="9" customFormat="1" ht="46.5">
      <c r="A25" s="106" t="s">
        <v>78</v>
      </c>
      <c r="B25" s="32" t="s">
        <v>72</v>
      </c>
      <c r="C25" s="45"/>
      <c r="D25" s="4"/>
      <c r="E25" s="20">
        <f>+E23/E13</f>
        <v>0.79881811163824012</v>
      </c>
      <c r="F25" s="20">
        <f>+F23/F13</f>
        <v>0.69006573905355473</v>
      </c>
      <c r="G25" s="20">
        <f>+G23/G13</f>
        <v>0.95717660319992381</v>
      </c>
    </row>
    <row r="26" spans="1:7" s="9" customFormat="1" ht="46.5">
      <c r="A26" s="106" t="s">
        <v>79</v>
      </c>
      <c r="B26" s="32" t="s">
        <v>23</v>
      </c>
      <c r="C26" s="45"/>
      <c r="D26" s="4"/>
      <c r="E26" s="20">
        <f>+E24/E13</f>
        <v>0.79880129810644973</v>
      </c>
      <c r="F26" s="20">
        <f>+F24/F13</f>
        <v>0.69004861819714269</v>
      </c>
      <c r="G26" s="20">
        <f>+G24/G13</f>
        <v>0.95715803452370107</v>
      </c>
    </row>
    <row r="27" spans="1:7" s="9" customFormat="1" ht="25.5" customHeight="1">
      <c r="A27" s="106" t="s">
        <v>80</v>
      </c>
      <c r="B27" s="32" t="s">
        <v>92</v>
      </c>
      <c r="C27" s="45" t="s">
        <v>10</v>
      </c>
      <c r="D27" s="4"/>
      <c r="E27" s="19">
        <v>10774.66</v>
      </c>
      <c r="F27" s="19">
        <v>11029.29</v>
      </c>
      <c r="G27" s="19">
        <v>11225.7</v>
      </c>
    </row>
    <row r="28" spans="1:7" s="9" customFormat="1" ht="25.5" customHeight="1">
      <c r="A28" s="106" t="s">
        <v>81</v>
      </c>
      <c r="B28" s="32" t="s">
        <v>93</v>
      </c>
      <c r="C28" s="45" t="s">
        <v>10</v>
      </c>
      <c r="D28" s="4"/>
      <c r="E28" s="19">
        <v>1308.7</v>
      </c>
      <c r="F28" s="19">
        <v>1383.26</v>
      </c>
      <c r="G28" s="19">
        <v>1079.6099999999999</v>
      </c>
    </row>
    <row r="29" spans="1:7" s="9" customFormat="1" ht="55.5" customHeight="1">
      <c r="A29" s="106" t="s">
        <v>82</v>
      </c>
      <c r="B29" s="32" t="s">
        <v>94</v>
      </c>
      <c r="C29" s="45" t="s">
        <v>17</v>
      </c>
      <c r="D29" s="4"/>
      <c r="E29" s="75">
        <v>49.19</v>
      </c>
      <c r="F29" s="75">
        <v>52.95</v>
      </c>
      <c r="G29" s="75">
        <v>45.7</v>
      </c>
    </row>
    <row r="30" spans="1:7" s="9" customFormat="1" ht="52.5" customHeight="1">
      <c r="A30" s="106" t="s">
        <v>83</v>
      </c>
      <c r="B30" s="32" t="s">
        <v>95</v>
      </c>
      <c r="C30" s="45" t="s">
        <v>17</v>
      </c>
      <c r="D30" s="4"/>
      <c r="E30" s="19">
        <v>19.579999999999998</v>
      </c>
      <c r="F30" s="19">
        <v>21.92</v>
      </c>
      <c r="G30" s="19">
        <v>18.84</v>
      </c>
    </row>
    <row r="31" spans="1:7" s="9" customFormat="1" ht="47.25" customHeight="1">
      <c r="A31" s="106" t="s">
        <v>84</v>
      </c>
      <c r="B31" s="32" t="s">
        <v>96</v>
      </c>
      <c r="C31" s="45" t="s">
        <v>17</v>
      </c>
      <c r="D31" s="4"/>
      <c r="E31" s="76">
        <f>+E28*100/E27</f>
        <v>12.146090920734389</v>
      </c>
      <c r="F31" s="76">
        <f>+F28*100/F27</f>
        <v>12.541695793654894</v>
      </c>
      <c r="G31" s="76">
        <f>+G28*100/G27</f>
        <v>9.6173067158395451</v>
      </c>
    </row>
    <row r="32" spans="1:7" s="9" customFormat="1">
      <c r="A32" s="106" t="s">
        <v>85</v>
      </c>
      <c r="B32" s="32" t="s">
        <v>68</v>
      </c>
      <c r="C32" s="45" t="s">
        <v>17</v>
      </c>
      <c r="D32" s="4"/>
      <c r="E32" s="19">
        <v>22.69</v>
      </c>
      <c r="F32" s="19">
        <v>25.08</v>
      </c>
      <c r="G32" s="19">
        <v>19.32</v>
      </c>
    </row>
    <row r="33" spans="1:7" s="9" customFormat="1" ht="45.75" customHeight="1">
      <c r="A33" s="106" t="s">
        <v>86</v>
      </c>
      <c r="B33" s="32" t="s">
        <v>24</v>
      </c>
      <c r="C33" s="45" t="s">
        <v>10</v>
      </c>
      <c r="D33" s="4"/>
      <c r="E33" s="19">
        <v>1210.18</v>
      </c>
      <c r="F33" s="19">
        <v>1245.6500000000001</v>
      </c>
      <c r="G33" s="20">
        <v>1029.1099999999999</v>
      </c>
    </row>
    <row r="34" spans="1:7" s="9" customFormat="1" ht="95.25" customHeight="1">
      <c r="A34" s="120" t="s">
        <v>87</v>
      </c>
      <c r="B34" s="32" t="s">
        <v>136</v>
      </c>
      <c r="C34" s="45" t="s">
        <v>10</v>
      </c>
      <c r="D34" s="4"/>
      <c r="E34" s="20">
        <v>952.78</v>
      </c>
      <c r="F34" s="20">
        <v>961.09</v>
      </c>
      <c r="G34" s="20">
        <v>711.34</v>
      </c>
    </row>
    <row r="35" spans="1:7" s="9" customFormat="1" ht="78.75" customHeight="1">
      <c r="A35" s="106" t="s">
        <v>88</v>
      </c>
      <c r="B35" s="32" t="s">
        <v>137</v>
      </c>
      <c r="C35" s="45" t="s">
        <v>17</v>
      </c>
      <c r="D35" s="4"/>
      <c r="E35" s="20">
        <v>9.84</v>
      </c>
      <c r="F35" s="20">
        <v>9.8699999999999992</v>
      </c>
      <c r="G35" s="20">
        <v>8.23</v>
      </c>
    </row>
    <row r="36" spans="1:7" s="9" customFormat="1" ht="21.75" customHeight="1">
      <c r="A36" s="106" t="s">
        <v>89</v>
      </c>
      <c r="B36" s="32" t="s">
        <v>138</v>
      </c>
      <c r="C36" s="45" t="s">
        <v>10</v>
      </c>
      <c r="D36" s="4"/>
      <c r="E36" s="19">
        <v>940.7</v>
      </c>
      <c r="F36" s="19">
        <v>1047.45</v>
      </c>
      <c r="G36" s="19">
        <v>582.19000000000005</v>
      </c>
    </row>
    <row r="37" spans="1:7" s="9" customFormat="1" ht="49.5">
      <c r="A37" s="106" t="s">
        <v>90</v>
      </c>
      <c r="B37" s="32" t="s">
        <v>139</v>
      </c>
      <c r="C37" s="45" t="s">
        <v>17</v>
      </c>
      <c r="D37" s="4"/>
      <c r="E37" s="72">
        <v>86.28</v>
      </c>
      <c r="F37" s="72">
        <v>86.29</v>
      </c>
      <c r="G37" s="72">
        <v>89.25</v>
      </c>
    </row>
    <row r="38" spans="1:7" s="9" customFormat="1" ht="64.5" customHeight="1">
      <c r="A38" s="106" t="s">
        <v>97</v>
      </c>
      <c r="B38" s="32" t="s">
        <v>140</v>
      </c>
      <c r="C38" s="45" t="s">
        <v>17</v>
      </c>
      <c r="D38" s="4"/>
      <c r="E38" s="20">
        <v>45.74</v>
      </c>
      <c r="F38" s="20">
        <v>46</v>
      </c>
      <c r="G38" s="20">
        <v>42.32</v>
      </c>
    </row>
    <row r="39" spans="1:7" s="9" customFormat="1" ht="50.25" customHeight="1">
      <c r="A39" s="121" t="s">
        <v>98</v>
      </c>
      <c r="B39" s="86" t="s">
        <v>99</v>
      </c>
      <c r="C39" s="45" t="s">
        <v>17</v>
      </c>
      <c r="D39" s="4"/>
      <c r="E39" s="20">
        <v>2.0699999999999998</v>
      </c>
      <c r="F39" s="20">
        <v>2.08</v>
      </c>
      <c r="G39" s="20">
        <v>2.09</v>
      </c>
    </row>
    <row r="40" spans="1:7" s="9" customFormat="1" ht="57" customHeight="1">
      <c r="A40" s="106" t="s">
        <v>100</v>
      </c>
      <c r="B40" s="33" t="s">
        <v>25</v>
      </c>
      <c r="C40" s="46"/>
      <c r="D40" s="4"/>
      <c r="E40" s="72">
        <f>19744.383802/3233.679451</f>
        <v>6.1058568423948589</v>
      </c>
      <c r="F40" s="72">
        <f>19596.891198/3151.330895</f>
        <v>6.2186078996315617</v>
      </c>
      <c r="G40" s="72">
        <f>18230.936232/2932.538286</f>
        <v>6.2167768854152312</v>
      </c>
    </row>
    <row r="41" spans="1:7" s="9" customFormat="1">
      <c r="A41" s="106" t="s">
        <v>101</v>
      </c>
      <c r="B41" s="33" t="s">
        <v>26</v>
      </c>
      <c r="C41" s="46" t="s">
        <v>27</v>
      </c>
      <c r="D41" s="4" t="s">
        <v>49</v>
      </c>
      <c r="E41" s="20">
        <v>0</v>
      </c>
      <c r="F41" s="20">
        <v>0.1</v>
      </c>
      <c r="G41" s="20">
        <v>0.21</v>
      </c>
    </row>
    <row r="42" spans="1:7" s="9" customFormat="1" ht="123" customHeight="1" thickBot="1">
      <c r="A42" s="106" t="s">
        <v>102</v>
      </c>
      <c r="B42" s="34" t="s">
        <v>141</v>
      </c>
      <c r="C42" s="47" t="s">
        <v>17</v>
      </c>
      <c r="D42" s="25" t="s">
        <v>28</v>
      </c>
      <c r="E42" s="77">
        <v>19.559999999999999</v>
      </c>
      <c r="F42" s="77">
        <v>19.62</v>
      </c>
      <c r="G42" s="77">
        <v>18.989999999999998</v>
      </c>
    </row>
    <row r="43" spans="1:7" s="9" customFormat="1" ht="46.5">
      <c r="A43" s="106" t="s">
        <v>103</v>
      </c>
      <c r="B43" s="35" t="s">
        <v>142</v>
      </c>
      <c r="C43" s="48" t="s">
        <v>17</v>
      </c>
      <c r="D43" s="26" t="s">
        <v>29</v>
      </c>
      <c r="E43" s="20">
        <v>9.9700000000000006</v>
      </c>
      <c r="F43" s="20">
        <v>10.1</v>
      </c>
      <c r="G43" s="20">
        <v>15.76</v>
      </c>
    </row>
    <row r="44" spans="1:7" s="9" customFormat="1" ht="46.5">
      <c r="A44" s="106" t="s">
        <v>104</v>
      </c>
      <c r="B44" s="32" t="s">
        <v>63</v>
      </c>
      <c r="C44" s="45"/>
      <c r="D44" s="2"/>
      <c r="E44" s="20">
        <f>E45/15407.186646</f>
        <v>0.6993268951406717</v>
      </c>
      <c r="F44" s="20">
        <f>F45/15225.61499</f>
        <v>0.72439044381746831</v>
      </c>
      <c r="G44" s="20">
        <f>G45/14022.841854</f>
        <v>0.80052960140871032</v>
      </c>
    </row>
    <row r="45" spans="1:7" s="9" customFormat="1" ht="51" customHeight="1">
      <c r="A45" s="106" t="s">
        <v>105</v>
      </c>
      <c r="B45" s="32" t="s">
        <v>51</v>
      </c>
      <c r="C45" s="45" t="s">
        <v>10</v>
      </c>
      <c r="D45" s="10"/>
      <c r="E45" s="59">
        <f>E46+E47+E48+E49</f>
        <v>10774.66</v>
      </c>
      <c r="F45" s="59">
        <f>F46+F47+F48+F49</f>
        <v>11029.289999999999</v>
      </c>
      <c r="G45" s="59">
        <f>G46+G47+G48+G49</f>
        <v>11225.7</v>
      </c>
    </row>
    <row r="46" spans="1:7" s="9" customFormat="1" ht="72.75" customHeight="1">
      <c r="A46" s="106"/>
      <c r="B46" s="36" t="s">
        <v>109</v>
      </c>
      <c r="C46" s="45" t="s">
        <v>10</v>
      </c>
      <c r="D46" s="10"/>
      <c r="E46" s="19">
        <v>8355.44</v>
      </c>
      <c r="F46" s="19">
        <v>8637.6299999999992</v>
      </c>
      <c r="G46" s="19">
        <v>8834.17</v>
      </c>
    </row>
    <row r="47" spans="1:7" s="9" customFormat="1" ht="77.25" customHeight="1">
      <c r="A47" s="106"/>
      <c r="B47" s="36" t="s">
        <v>110</v>
      </c>
      <c r="C47" s="45" t="s">
        <v>10</v>
      </c>
      <c r="D47" s="10"/>
      <c r="E47" s="19">
        <v>223.23</v>
      </c>
      <c r="F47" s="19">
        <v>228.97</v>
      </c>
      <c r="G47" s="19">
        <v>234.75</v>
      </c>
    </row>
    <row r="48" spans="1:7" s="9" customFormat="1">
      <c r="A48" s="106"/>
      <c r="B48" s="36" t="s">
        <v>52</v>
      </c>
      <c r="C48" s="45" t="s">
        <v>10</v>
      </c>
      <c r="D48" s="10"/>
      <c r="E48" s="19">
        <v>2195.9699999999998</v>
      </c>
      <c r="F48" s="19">
        <v>2162.63</v>
      </c>
      <c r="G48" s="19">
        <v>2156.7600000000002</v>
      </c>
    </row>
    <row r="49" spans="1:7" s="9" customFormat="1">
      <c r="A49" s="106"/>
      <c r="B49" s="36" t="s">
        <v>53</v>
      </c>
      <c r="C49" s="45" t="s">
        <v>10</v>
      </c>
      <c r="D49" s="10"/>
      <c r="E49" s="19">
        <v>0.02</v>
      </c>
      <c r="F49" s="19">
        <v>0.06</v>
      </c>
      <c r="G49" s="19">
        <v>0.02</v>
      </c>
    </row>
    <row r="50" spans="1:7" s="9" customFormat="1" ht="46.5">
      <c r="A50" s="106" t="s">
        <v>106</v>
      </c>
      <c r="B50" s="32" t="s">
        <v>54</v>
      </c>
      <c r="C50" s="45" t="s">
        <v>10</v>
      </c>
      <c r="D50" s="4"/>
      <c r="E50" s="19">
        <f>E51+E52+E53+E54</f>
        <v>10774.66</v>
      </c>
      <c r="F50" s="19">
        <f>F51+F52+F53+F54</f>
        <v>11029.29</v>
      </c>
      <c r="G50" s="19">
        <f>G51+G52+G53+G54</f>
        <v>11225.7</v>
      </c>
    </row>
    <row r="51" spans="1:7" s="9" customFormat="1">
      <c r="A51" s="106"/>
      <c r="B51" s="36" t="s">
        <v>55</v>
      </c>
      <c r="C51" s="45" t="s">
        <v>10</v>
      </c>
      <c r="D51" s="4"/>
      <c r="E51" s="19">
        <v>5846.4</v>
      </c>
      <c r="F51" s="19">
        <v>5955.88</v>
      </c>
      <c r="G51" s="19">
        <v>6475.03</v>
      </c>
    </row>
    <row r="52" spans="1:7" s="9" customFormat="1">
      <c r="A52" s="106"/>
      <c r="B52" s="36" t="s">
        <v>56</v>
      </c>
      <c r="C52" s="45" t="s">
        <v>10</v>
      </c>
      <c r="D52" s="4"/>
      <c r="E52" s="19">
        <v>1414.17</v>
      </c>
      <c r="F52" s="19">
        <v>1417.89</v>
      </c>
      <c r="G52" s="19">
        <v>1905.57</v>
      </c>
    </row>
    <row r="53" spans="1:7" s="9" customFormat="1">
      <c r="A53" s="106"/>
      <c r="B53" s="36" t="s">
        <v>57</v>
      </c>
      <c r="C53" s="45" t="s">
        <v>10</v>
      </c>
      <c r="D53" s="4"/>
      <c r="E53" s="19">
        <v>3514.09</v>
      </c>
      <c r="F53" s="19">
        <v>3655.52</v>
      </c>
      <c r="G53" s="19">
        <v>2845.1</v>
      </c>
    </row>
    <row r="54" spans="1:7" s="9" customFormat="1">
      <c r="A54" s="106"/>
      <c r="B54" s="36" t="s">
        <v>58</v>
      </c>
      <c r="C54" s="45" t="s">
        <v>10</v>
      </c>
      <c r="D54" s="4"/>
      <c r="E54" s="19">
        <v>0</v>
      </c>
      <c r="F54" s="19">
        <v>0</v>
      </c>
      <c r="G54" s="19">
        <v>0</v>
      </c>
    </row>
    <row r="55" spans="1:7" s="9" customFormat="1" ht="22.5" customHeight="1">
      <c r="A55" s="106" t="s">
        <v>107</v>
      </c>
      <c r="B55" s="32" t="s">
        <v>30</v>
      </c>
      <c r="C55" s="45" t="s">
        <v>17</v>
      </c>
      <c r="D55" s="2" t="s">
        <v>31</v>
      </c>
      <c r="E55" s="24">
        <v>31.19</v>
      </c>
      <c r="F55" s="24">
        <v>28.31</v>
      </c>
      <c r="G55" s="24">
        <v>17.649999999999999</v>
      </c>
    </row>
    <row r="56" spans="1:7" s="9" customFormat="1" ht="22.5" customHeight="1">
      <c r="A56" s="106" t="s">
        <v>108</v>
      </c>
      <c r="B56" s="32" t="s">
        <v>32</v>
      </c>
      <c r="C56" s="49" t="s">
        <v>17</v>
      </c>
      <c r="D56" s="3" t="s">
        <v>33</v>
      </c>
      <c r="E56" s="24">
        <v>39.85</v>
      </c>
      <c r="F56" s="24">
        <v>36.83</v>
      </c>
      <c r="G56" s="24">
        <v>27.06</v>
      </c>
    </row>
    <row r="57" spans="1:7" s="9" customFormat="1" ht="27" customHeight="1">
      <c r="A57" s="110"/>
      <c r="B57" s="60" t="s">
        <v>34</v>
      </c>
      <c r="C57" s="61"/>
      <c r="D57" s="73"/>
      <c r="E57" s="73"/>
      <c r="F57" s="73"/>
      <c r="G57" s="73"/>
    </row>
    <row r="58" spans="1:7" s="9" customFormat="1" ht="28.5" customHeight="1">
      <c r="A58" s="111" t="s">
        <v>111</v>
      </c>
      <c r="B58" s="37" t="s">
        <v>134</v>
      </c>
      <c r="C58" s="49" t="s">
        <v>17</v>
      </c>
      <c r="D58" s="62"/>
      <c r="E58" s="24">
        <v>2.02</v>
      </c>
      <c r="F58" s="24">
        <v>2.11</v>
      </c>
      <c r="G58" s="24">
        <v>2.08</v>
      </c>
    </row>
    <row r="59" spans="1:7" s="9" customFormat="1" ht="28.5" customHeight="1">
      <c r="A59" s="111" t="s">
        <v>112</v>
      </c>
      <c r="B59" s="37" t="s">
        <v>143</v>
      </c>
      <c r="C59" s="49" t="s">
        <v>17</v>
      </c>
      <c r="D59" s="62"/>
      <c r="E59" s="24">
        <v>13.04</v>
      </c>
      <c r="F59" s="24">
        <v>13.61</v>
      </c>
      <c r="G59" s="24">
        <v>13.49</v>
      </c>
    </row>
    <row r="60" spans="1:7" s="9" customFormat="1" ht="27" customHeight="1">
      <c r="A60" s="111" t="s">
        <v>113</v>
      </c>
      <c r="B60" s="33" t="s">
        <v>35</v>
      </c>
      <c r="C60" s="49" t="s">
        <v>17</v>
      </c>
      <c r="D60" s="62"/>
      <c r="E60" s="24">
        <v>37.979999999999997</v>
      </c>
      <c r="F60" s="24">
        <v>38.11</v>
      </c>
      <c r="G60" s="24">
        <v>39.119999999999997</v>
      </c>
    </row>
    <row r="61" spans="1:7" s="9" customFormat="1" ht="26.25">
      <c r="A61" s="111" t="s">
        <v>114</v>
      </c>
      <c r="B61" s="38" t="s">
        <v>144</v>
      </c>
      <c r="C61" s="49" t="s">
        <v>17</v>
      </c>
      <c r="D61" s="62"/>
      <c r="E61" s="24">
        <v>47.06</v>
      </c>
      <c r="F61" s="24">
        <v>45.59</v>
      </c>
      <c r="G61" s="24">
        <v>49.34</v>
      </c>
    </row>
    <row r="62" spans="1:7" s="9" customFormat="1" ht="58.5" customHeight="1">
      <c r="A62" s="111" t="s">
        <v>115</v>
      </c>
      <c r="B62" s="39" t="s">
        <v>145</v>
      </c>
      <c r="C62" s="49" t="s">
        <v>17</v>
      </c>
      <c r="D62" s="62"/>
      <c r="E62" s="24">
        <v>9.1199999999999992</v>
      </c>
      <c r="F62" s="24">
        <v>9.24</v>
      </c>
      <c r="G62" s="24">
        <v>9</v>
      </c>
    </row>
    <row r="63" spans="1:7" s="9" customFormat="1" ht="26.25">
      <c r="A63" s="111" t="s">
        <v>116</v>
      </c>
      <c r="B63" s="39" t="s">
        <v>146</v>
      </c>
      <c r="C63" s="49" t="s">
        <v>17</v>
      </c>
      <c r="D63" s="62"/>
      <c r="E63" s="24">
        <v>4.7699999999999996</v>
      </c>
      <c r="F63" s="24">
        <v>4.79</v>
      </c>
      <c r="G63" s="24">
        <v>4.93</v>
      </c>
    </row>
    <row r="64" spans="1:7" s="9" customFormat="1" ht="26.25">
      <c r="A64" s="111" t="s">
        <v>117</v>
      </c>
      <c r="B64" s="79" t="s">
        <v>147</v>
      </c>
      <c r="C64" s="45" t="s">
        <v>17</v>
      </c>
      <c r="D64" s="4"/>
      <c r="E64" s="20">
        <v>138.88999999999999</v>
      </c>
      <c r="F64" s="20">
        <v>141.77000000000001</v>
      </c>
      <c r="G64" s="24">
        <v>137.26</v>
      </c>
    </row>
    <row r="65" spans="1:10" ht="22.5" customHeight="1">
      <c r="A65" s="112"/>
      <c r="B65" s="63" t="s">
        <v>36</v>
      </c>
      <c r="C65" s="64"/>
      <c r="D65" s="64"/>
      <c r="E65" s="64"/>
      <c r="F65" s="64"/>
      <c r="G65" s="64"/>
    </row>
    <row r="66" spans="1:10" ht="28.5" customHeight="1">
      <c r="A66" s="107" t="s">
        <v>118</v>
      </c>
      <c r="B66" s="79" t="s">
        <v>148</v>
      </c>
      <c r="C66" s="45" t="s">
        <v>17</v>
      </c>
      <c r="D66" s="2" t="s">
        <v>37</v>
      </c>
      <c r="E66" s="20">
        <v>0.72</v>
      </c>
      <c r="F66" s="20">
        <v>0.73</v>
      </c>
      <c r="G66" s="20">
        <v>0.68</v>
      </c>
    </row>
    <row r="67" spans="1:10" ht="27" customHeight="1">
      <c r="A67" s="107" t="s">
        <v>119</v>
      </c>
      <c r="B67" s="39" t="s">
        <v>154</v>
      </c>
      <c r="C67" s="45" t="s">
        <v>17</v>
      </c>
      <c r="D67" s="2" t="s">
        <v>38</v>
      </c>
      <c r="E67" s="20">
        <v>43.71</v>
      </c>
      <c r="F67" s="20">
        <v>42.49</v>
      </c>
      <c r="G67" s="24">
        <v>38.28</v>
      </c>
    </row>
    <row r="68" spans="1:10" ht="53.25" customHeight="1">
      <c r="A68" s="107" t="s">
        <v>120</v>
      </c>
      <c r="B68" s="39" t="s">
        <v>39</v>
      </c>
      <c r="C68" s="45" t="s">
        <v>17</v>
      </c>
      <c r="D68" s="4"/>
      <c r="E68" s="20">
        <f>8630.913705*100/11386.96588</f>
        <v>75.796430725758881</v>
      </c>
      <c r="F68" s="20">
        <f>8327.587022*100/11287.96725</f>
        <v>73.774018275965489</v>
      </c>
      <c r="G68" s="24">
        <f>6979.030887*100/10562.926868</f>
        <v>66.070995039667636</v>
      </c>
      <c r="I68" s="125"/>
      <c r="J68" s="125"/>
    </row>
    <row r="69" spans="1:10" ht="46.5">
      <c r="A69" s="107" t="s">
        <v>121</v>
      </c>
      <c r="B69" s="33" t="s">
        <v>40</v>
      </c>
      <c r="C69" s="45" t="s">
        <v>17</v>
      </c>
      <c r="D69" s="11"/>
      <c r="E69" s="20">
        <f>(11386.96588*100/15407.186646)</f>
        <v>73.906847120309749</v>
      </c>
      <c r="F69" s="20">
        <f>(11287.96725*100/15225.61499)</f>
        <v>74.138005311534542</v>
      </c>
      <c r="G69" s="24">
        <f>(10562.926868*100/14022.841854)</f>
        <v>75.326577722096587</v>
      </c>
    </row>
    <row r="70" spans="1:10" ht="75.75" customHeight="1">
      <c r="A70" s="107" t="s">
        <v>122</v>
      </c>
      <c r="B70" s="33" t="s">
        <v>41</v>
      </c>
      <c r="C70" s="45" t="s">
        <v>17</v>
      </c>
      <c r="D70" s="12"/>
      <c r="E70" s="20">
        <f>4015.622273*100/15407.186646</f>
        <v>26.06330646382175</v>
      </c>
      <c r="F70" s="20">
        <f>3934.439988*100/15225.61499</f>
        <v>25.840926560825903</v>
      </c>
      <c r="G70" s="24">
        <f>3451.11157*100/14022.841854</f>
        <v>24.610643163001757</v>
      </c>
    </row>
    <row r="71" spans="1:10" ht="46.5">
      <c r="A71" s="107" t="s">
        <v>123</v>
      </c>
      <c r="B71" s="33" t="s">
        <v>42</v>
      </c>
      <c r="C71" s="45" t="s">
        <v>17</v>
      </c>
      <c r="D71" s="13"/>
      <c r="E71" s="20">
        <f>7300.86*100/15407.186</f>
        <v>47.386070370020846</v>
      </c>
      <c r="F71" s="20">
        <f>7277.529*100/15225.615</f>
        <v>47.797931315089734</v>
      </c>
      <c r="G71" s="24">
        <f>7478.157*100/14022.841854</f>
        <v>53.328398607496702</v>
      </c>
    </row>
    <row r="72" spans="1:10" ht="51" customHeight="1">
      <c r="A72" s="107" t="s">
        <v>124</v>
      </c>
      <c r="B72" s="33" t="s">
        <v>149</v>
      </c>
      <c r="C72" s="45" t="s">
        <v>10</v>
      </c>
      <c r="D72" s="13"/>
      <c r="E72" s="24">
        <v>4.5984930000000004</v>
      </c>
      <c r="F72" s="24">
        <v>3.2077520000000002</v>
      </c>
      <c r="G72" s="24">
        <v>8.8034156100000001</v>
      </c>
    </row>
    <row r="73" spans="1:10" ht="48" customHeight="1">
      <c r="A73" s="107" t="s">
        <v>125</v>
      </c>
      <c r="B73" s="33" t="s">
        <v>150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10" ht="55.5" customHeight="1">
      <c r="A74" s="107" t="s">
        <v>126</v>
      </c>
      <c r="B74" s="80" t="s">
        <v>135</v>
      </c>
      <c r="C74" s="81"/>
      <c r="D74" s="82"/>
      <c r="E74" s="83">
        <f>+E72/E13</f>
        <v>1.7286019550158131E-3</v>
      </c>
      <c r="F74" s="83">
        <f>+F72/F13</f>
        <v>1.227858289577669E-3</v>
      </c>
      <c r="G74" s="83">
        <f>+G72/G13</f>
        <v>3.7265086585491457E-3</v>
      </c>
    </row>
    <row r="75" spans="1:10" ht="51.75" customHeight="1">
      <c r="A75" s="107" t="s">
        <v>127</v>
      </c>
      <c r="B75" s="86" t="s">
        <v>43</v>
      </c>
      <c r="C75" s="87"/>
      <c r="D75" s="88"/>
      <c r="E75" s="20">
        <f>E73/E13</f>
        <v>0</v>
      </c>
      <c r="F75" s="20">
        <f>F73/F13</f>
        <v>0</v>
      </c>
      <c r="G75" s="20">
        <f>G73/G13</f>
        <v>0</v>
      </c>
    </row>
    <row r="76" spans="1:10">
      <c r="A76" s="113"/>
      <c r="B76" s="84" t="s">
        <v>44</v>
      </c>
      <c r="C76" s="85"/>
      <c r="D76" s="24"/>
      <c r="E76" s="24"/>
      <c r="F76" s="24"/>
      <c r="G76" s="24"/>
    </row>
    <row r="77" spans="1:10" ht="50.25" customHeight="1">
      <c r="A77" s="114" t="s">
        <v>128</v>
      </c>
      <c r="B77" s="40" t="s">
        <v>151</v>
      </c>
      <c r="C77" s="45" t="s">
        <v>17</v>
      </c>
      <c r="D77" s="15"/>
      <c r="E77" s="24">
        <v>39.24</v>
      </c>
      <c r="F77" s="24">
        <v>39.35</v>
      </c>
      <c r="G77" s="24">
        <v>44.2</v>
      </c>
    </row>
    <row r="78" spans="1:10" ht="77.25" customHeight="1">
      <c r="A78" s="114" t="s">
        <v>129</v>
      </c>
      <c r="B78" s="40" t="s">
        <v>152</v>
      </c>
      <c r="C78" s="45" t="s">
        <v>17</v>
      </c>
      <c r="D78" s="15"/>
      <c r="E78" s="24">
        <v>39.17</v>
      </c>
      <c r="F78" s="24">
        <v>39.49</v>
      </c>
      <c r="G78" s="24">
        <v>43.93</v>
      </c>
    </row>
    <row r="79" spans="1:10" ht="51.75" customHeight="1">
      <c r="A79" s="114" t="s">
        <v>130</v>
      </c>
      <c r="B79" s="40" t="s">
        <v>45</v>
      </c>
      <c r="C79" s="45" t="s">
        <v>17</v>
      </c>
      <c r="D79" s="15"/>
      <c r="E79" s="24">
        <v>46.84</v>
      </c>
      <c r="F79" s="24">
        <v>47.06</v>
      </c>
      <c r="G79" s="24">
        <v>52.35</v>
      </c>
    </row>
    <row r="80" spans="1:10">
      <c r="A80" s="114" t="s">
        <v>131</v>
      </c>
      <c r="B80" s="41" t="s">
        <v>46</v>
      </c>
      <c r="C80" s="45" t="s">
        <v>17</v>
      </c>
      <c r="D80" s="15"/>
      <c r="E80" s="24">
        <v>39.229999999999997</v>
      </c>
      <c r="F80" s="24">
        <v>39.33</v>
      </c>
      <c r="G80" s="24">
        <v>44.14</v>
      </c>
    </row>
    <row r="81" spans="1:39">
      <c r="A81" s="116"/>
      <c r="B81" s="65" t="s">
        <v>47</v>
      </c>
      <c r="C81" s="66"/>
      <c r="D81" s="21"/>
      <c r="E81" s="21"/>
      <c r="F81" s="21"/>
      <c r="G81" s="21"/>
    </row>
    <row r="82" spans="1:39" ht="26.25">
      <c r="A82" s="115" t="s">
        <v>132</v>
      </c>
      <c r="B82" s="41" t="s">
        <v>153</v>
      </c>
      <c r="C82" s="51" t="s">
        <v>48</v>
      </c>
      <c r="D82" s="15"/>
      <c r="E82" s="74">
        <v>1827</v>
      </c>
      <c r="F82" s="74">
        <v>1836</v>
      </c>
      <c r="G82" s="74">
        <v>1730</v>
      </c>
    </row>
    <row r="83" spans="1:39">
      <c r="A83" s="115" t="s">
        <v>133</v>
      </c>
      <c r="B83" s="41" t="s">
        <v>50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39">
      <c r="A84" s="117"/>
      <c r="B84" s="42" t="s">
        <v>59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39">
      <c r="A85" s="117"/>
      <c r="B85" s="42" t="s">
        <v>60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39">
      <c r="A86" s="117"/>
      <c r="B86" s="42" t="s">
        <v>61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39" ht="24" thickBot="1">
      <c r="A87" s="118"/>
      <c r="B87" s="43" t="s">
        <v>62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39" ht="52.5" customHeight="1">
      <c r="A88" s="102"/>
      <c r="B88" s="129"/>
      <c r="C88" s="129"/>
      <c r="D88" s="129"/>
      <c r="E88" s="129"/>
      <c r="F88" s="129"/>
      <c r="G88" s="129"/>
    </row>
    <row r="89" spans="1:39" ht="29.25" customHeight="1">
      <c r="A89" s="119"/>
      <c r="B89" s="52"/>
      <c r="D89" s="52"/>
      <c r="E89" s="5"/>
      <c r="F89" s="5"/>
    </row>
    <row r="90" spans="1:39" ht="69" customHeight="1">
      <c r="A90" s="119"/>
      <c r="B90" s="52"/>
      <c r="C90" s="52"/>
      <c r="D90" s="52"/>
    </row>
    <row r="91" spans="1:39" s="17" customFormat="1" ht="10.5" customHeight="1">
      <c r="A91" s="119"/>
      <c r="B91" s="52"/>
      <c r="C91" s="52"/>
      <c r="D91" s="8"/>
      <c r="E91" s="5"/>
      <c r="F91" s="5"/>
      <c r="G91" s="5"/>
      <c r="I91" s="123"/>
      <c r="J91" s="123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s="17" customFormat="1" ht="55.5" customHeight="1">
      <c r="A92" s="119"/>
      <c r="B92" s="52"/>
      <c r="C92" s="52"/>
      <c r="D92" s="8"/>
      <c r="E92" s="5"/>
      <c r="F92" s="5"/>
      <c r="G92" s="5"/>
      <c r="H92" s="68"/>
      <c r="I92" s="124"/>
      <c r="J92" s="124"/>
      <c r="K92" s="68"/>
      <c r="L92" s="68"/>
      <c r="M92" s="68"/>
      <c r="N92" s="68"/>
      <c r="O92" s="68"/>
      <c r="P92" s="68"/>
      <c r="Q92" s="68"/>
      <c r="R92" s="68"/>
      <c r="S92" s="68"/>
      <c r="T92" s="6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27.75" customHeight="1"/>
    <row r="94" spans="1:39">
      <c r="A94" s="119"/>
      <c r="B94" s="52"/>
      <c r="C94" s="52"/>
      <c r="D94" s="8"/>
    </row>
    <row r="95" spans="1:39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433070866141736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nr.1-RO</vt:lpstr>
      <vt:lpstr>'Anexa nr.1-RO'!Print_Area</vt:lpstr>
      <vt:lpstr>'Anexa nr.1-RO'!Print_Titles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2017-01-16T10:02:37Z</cp:lastPrinted>
  <dcterms:created xsi:type="dcterms:W3CDTF">2014-09-30T12:25:55Z</dcterms:created>
  <dcterms:modified xsi:type="dcterms:W3CDTF">2017-01-19T12:09:44Z</dcterms:modified>
</cp:coreProperties>
</file>