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  <sheet name="Sheet2" sheetId="2" r:id="rId2"/>
  </sheets>
  <definedNames>
    <definedName name="_xlnm.Print_Area" localSheetId="0">'Sheet1'!$A$1:$M$42</definedName>
  </definedNames>
  <calcPr fullCalcOnLoad="1" fullPrecision="0"/>
</workbook>
</file>

<file path=xl/sharedStrings.xml><?xml version="1.0" encoding="utf-8"?>
<sst xmlns="http://schemas.openxmlformats.org/spreadsheetml/2006/main" count="49" uniqueCount="25">
  <si>
    <t>Executorul si numarul telefonului      O. Tabirta  022 30-32-85</t>
  </si>
  <si>
    <t>acceptate in MDL</t>
  </si>
  <si>
    <t>lunii gestionare</t>
  </si>
  <si>
    <t>- depozitele bancilor</t>
  </si>
  <si>
    <t>Informatia privind depozitele</t>
  </si>
  <si>
    <t>Semnaturile:</t>
  </si>
  <si>
    <t>acceptate in valuta straina **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</si>
  <si>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</si>
  <si>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</si>
  <si>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</si>
  <si>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</si>
  <si>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</si>
  <si>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</si>
  <si>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</si>
  <si>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Data perfectarii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</si>
  <si>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</si>
  <si>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</si>
  <si>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</si>
  <si>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Presedintele Comitetului de Conducere al bancii  ______________________________</t>
  </si>
  <si>
    <t>A</t>
  </si>
  <si>
    <t>Total depozite:</t>
  </si>
  <si>
    <t>anului precedent celui gestionar</t>
  </si>
  <si>
    <t>la situatia   31.12.2019</t>
  </si>
  <si>
    <t>Tipul de depozit</t>
  </si>
  <si>
    <t>Depozite la vedere cu dobanda: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</si>
</sst>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184" fontId="0" fillId="0" borderId="0" xfId="0" applyNumberFormat="1" applyAlignment="1">
      <alignment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13</xdr:col>
      <xdr:colOff>9525</xdr:colOff>
      <xdr:row>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135380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0">
      <selection activeCell="A33" sqref="A33:IV36"/>
    </sheetView>
  </sheetViews>
  <sheetFormatPr defaultColWidth="9.140625" defaultRowHeight="12.75"/>
  <cols>
    <col min="1" max="1" width="32.140625" style="2" customWidth="1"/>
    <col min="2" max="3" width="12.8515625" style="2" customWidth="1"/>
    <col min="4" max="5" width="14.140625" style="2" customWidth="1"/>
    <col min="6" max="6" width="16.140625" style="2" customWidth="1"/>
    <col min="7" max="7" width="13.00390625" style="2" customWidth="1"/>
    <col min="8" max="16384" width="9.140625" style="2" customWidth="1"/>
  </cols>
  <sheetData>
    <row r="1" spans="1:13" ht="12" customHeight="1">
      <c r="A1" s="3"/>
      <c r="B1" s="3"/>
      <c r="C1" s="3"/>
      <c r="F1" s="3"/>
      <c r="G1" s="3"/>
      <c r="H1" s="3"/>
      <c r="J1" s="3"/>
      <c r="K1" s="28"/>
      <c r="L1" s="3"/>
      <c r="M1" s="3"/>
    </row>
    <row r="2" spans="1:13" ht="12.75">
      <c r="A2" s="3"/>
      <c r="B2" s="3"/>
      <c r="C2" s="3"/>
      <c r="F2" s="3"/>
      <c r="G2" s="3"/>
      <c r="H2" s="3"/>
      <c r="J2" s="3"/>
      <c r="L2" s="3"/>
      <c r="M2" s="3"/>
    </row>
    <row r="3" spans="1:13" ht="12.75">
      <c r="A3" s="83" t="s">
        <v>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2.75">
      <c r="A4" s="83" t="s">
        <v>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ht="12.75">
      <c r="A5" s="3"/>
    </row>
    <row r="6" spans="1:13" ht="12.75">
      <c r="A6" s="83" t="s">
        <v>22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ht="12.75">
      <c r="A7" s="3"/>
    </row>
    <row r="8" spans="1:13" ht="42.75" customHeight="1">
      <c r="A8" s="84" t="s">
        <v>23</v>
      </c>
      <c r="B8" s="78" t="s">
        <v>16</v>
      </c>
      <c r="C8" s="78"/>
      <c r="D8" s="78"/>
      <c r="E8" s="78"/>
      <c r="F8" s="78"/>
      <c r="G8" s="79"/>
      <c r="H8" s="78" t="s">
        <v>17</v>
      </c>
      <c r="I8" s="78"/>
      <c r="J8" s="78"/>
      <c r="K8" s="78"/>
      <c r="L8" s="78"/>
      <c r="M8" s="78"/>
    </row>
    <row r="9" spans="1:13" ht="12.75">
      <c r="A9" s="84"/>
      <c r="B9" s="86" t="s">
        <v>2</v>
      </c>
      <c r="C9" s="87"/>
      <c r="D9" s="77" t="s">
        <v>12</v>
      </c>
      <c r="E9" s="77"/>
      <c r="F9" s="88" t="s">
        <v>21</v>
      </c>
      <c r="G9" s="89"/>
      <c r="H9" s="90" t="s">
        <v>2</v>
      </c>
      <c r="I9" s="90"/>
      <c r="J9" s="82" t="s">
        <v>12</v>
      </c>
      <c r="K9" s="82"/>
      <c r="L9" s="80" t="s">
        <v>21</v>
      </c>
      <c r="M9" s="81"/>
    </row>
    <row r="10" spans="1:13" ht="38.25">
      <c r="A10" s="85"/>
      <c r="B10" s="4" t="s">
        <v>1</v>
      </c>
      <c r="C10" s="5" t="s">
        <v>6</v>
      </c>
      <c r="D10" s="6" t="s">
        <v>1</v>
      </c>
      <c r="E10" s="7" t="s">
        <v>6</v>
      </c>
      <c r="F10" s="6" t="s">
        <v>1</v>
      </c>
      <c r="G10" s="8" t="s">
        <v>6</v>
      </c>
      <c r="H10" s="9" t="s">
        <v>1</v>
      </c>
      <c r="I10" s="10" t="s">
        <v>8</v>
      </c>
      <c r="J10" s="11" t="s">
        <v>1</v>
      </c>
      <c r="K10" s="11" t="s">
        <v>8</v>
      </c>
      <c r="L10" s="12" t="s">
        <v>1</v>
      </c>
      <c r="M10" s="13" t="s">
        <v>8</v>
      </c>
    </row>
    <row r="11" spans="1:13" ht="12.75">
      <c r="A11" s="14" t="s">
        <v>19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10</v>
      </c>
      <c r="B12" s="29"/>
      <c r="C12" s="30"/>
      <c r="D12" s="19"/>
      <c r="E12" s="20"/>
      <c r="F12" s="20"/>
      <c r="G12" s="20"/>
      <c r="H12" s="20"/>
      <c r="I12" s="20"/>
      <c r="J12" s="20"/>
      <c r="K12" s="20"/>
      <c r="L12" s="21"/>
      <c r="M12" s="22"/>
    </row>
    <row r="13" spans="1:13" ht="12.75">
      <c r="A13" s="23" t="s">
        <v>13</v>
      </c>
      <c r="B13" s="50">
        <f>(389504571+804639.68)/1000</f>
        <v>390309</v>
      </c>
      <c r="C13" s="51">
        <f>(1524911372.2+0)/1000</f>
        <v>1524911</v>
      </c>
      <c r="D13" s="50">
        <v>392643</v>
      </c>
      <c r="E13" s="51">
        <v>1581714</v>
      </c>
      <c r="F13" s="50">
        <v>366335</v>
      </c>
      <c r="G13" s="52">
        <v>1194527</v>
      </c>
      <c r="H13" s="35">
        <v>0</v>
      </c>
      <c r="I13" s="35">
        <v>0</v>
      </c>
      <c r="J13" s="35">
        <v>0</v>
      </c>
      <c r="K13" s="38">
        <v>0</v>
      </c>
      <c r="L13" s="35">
        <v>0</v>
      </c>
      <c r="M13" s="39">
        <v>0</v>
      </c>
    </row>
    <row r="14" spans="1:13" ht="12.75">
      <c r="A14" s="23" t="s">
        <v>7</v>
      </c>
      <c r="B14" s="53">
        <f>(2702061686.24+0)/1000</f>
        <v>2702062</v>
      </c>
      <c r="C14" s="54">
        <f>(1797728650.33+0)/1000</f>
        <v>1797729</v>
      </c>
      <c r="D14" s="53">
        <v>2455096</v>
      </c>
      <c r="E14" s="54">
        <v>1659774</v>
      </c>
      <c r="F14" s="53">
        <v>2229366</v>
      </c>
      <c r="G14" s="55">
        <v>1569668</v>
      </c>
      <c r="H14" s="35">
        <v>0</v>
      </c>
      <c r="I14" s="35">
        <v>0</v>
      </c>
      <c r="J14" s="35">
        <v>0</v>
      </c>
      <c r="K14" s="38">
        <v>0</v>
      </c>
      <c r="L14" s="35">
        <v>0</v>
      </c>
      <c r="M14" s="39">
        <v>0</v>
      </c>
    </row>
    <row r="15" spans="1:13" ht="12.75">
      <c r="A15" s="23" t="s">
        <v>3</v>
      </c>
      <c r="B15" s="56">
        <f>21919906.22/1000</f>
        <v>21920</v>
      </c>
      <c r="C15" s="51">
        <f>2050770.5/1000</f>
        <v>2051</v>
      </c>
      <c r="D15" s="56">
        <v>22161</v>
      </c>
      <c r="E15" s="51">
        <v>17458</v>
      </c>
      <c r="F15" s="56">
        <v>2387</v>
      </c>
      <c r="G15" s="52">
        <v>2658</v>
      </c>
      <c r="H15" s="35">
        <v>0</v>
      </c>
      <c r="I15" s="35">
        <v>0</v>
      </c>
      <c r="J15" s="35">
        <v>0</v>
      </c>
      <c r="K15" s="38">
        <v>0</v>
      </c>
      <c r="L15" s="35">
        <v>0</v>
      </c>
      <c r="M15" s="39">
        <v>0</v>
      </c>
    </row>
    <row r="16" spans="1:13" ht="12.75">
      <c r="A16" s="31" t="s">
        <v>24</v>
      </c>
      <c r="B16" s="53"/>
      <c r="C16" s="57"/>
      <c r="D16" s="53"/>
      <c r="E16" s="57"/>
      <c r="F16" s="53"/>
      <c r="G16" s="58"/>
      <c r="H16" s="36"/>
      <c r="I16" s="36"/>
      <c r="J16" s="36"/>
      <c r="K16" s="40"/>
      <c r="L16" s="36"/>
      <c r="M16" s="41"/>
    </row>
    <row r="17" spans="1:13" ht="12.75">
      <c r="A17" s="23" t="s">
        <v>13</v>
      </c>
      <c r="B17" s="56">
        <f>(1821791696.21+0)/1000</f>
        <v>1821792</v>
      </c>
      <c r="C17" s="56">
        <f>(24778369.87+0)/1000</f>
        <v>24778</v>
      </c>
      <c r="D17" s="56">
        <v>1772695</v>
      </c>
      <c r="E17" s="56">
        <v>24867</v>
      </c>
      <c r="F17" s="56">
        <v>1425556</v>
      </c>
      <c r="G17" s="59">
        <v>18270</v>
      </c>
      <c r="H17" s="35">
        <v>0.8</v>
      </c>
      <c r="I17" s="35">
        <v>2</v>
      </c>
      <c r="J17" s="35">
        <v>1</v>
      </c>
      <c r="K17" s="38">
        <v>2</v>
      </c>
      <c r="L17" s="35">
        <v>1</v>
      </c>
      <c r="M17" s="39">
        <v>2</v>
      </c>
    </row>
    <row r="18" spans="1:13" ht="12.75">
      <c r="A18" s="23" t="s">
        <v>7</v>
      </c>
      <c r="B18" s="53">
        <f>(117864069.81+0)/1000</f>
        <v>117864</v>
      </c>
      <c r="C18" s="60">
        <f>(61526725.48+0)/1000</f>
        <v>61527</v>
      </c>
      <c r="D18" s="53">
        <v>164123</v>
      </c>
      <c r="E18" s="60">
        <v>78631</v>
      </c>
      <c r="F18" s="53">
        <v>279114</v>
      </c>
      <c r="G18" s="61">
        <v>74711</v>
      </c>
      <c r="H18" s="35">
        <v>1.43</v>
      </c>
      <c r="I18" s="35">
        <v>0.43</v>
      </c>
      <c r="J18" s="35">
        <v>1</v>
      </c>
      <c r="K18" s="38">
        <v>0</v>
      </c>
      <c r="L18" s="37">
        <v>1</v>
      </c>
      <c r="M18" s="39">
        <v>0</v>
      </c>
    </row>
    <row r="19" spans="1:13" ht="12.75">
      <c r="A19" s="23" t="s">
        <v>3</v>
      </c>
      <c r="B19" s="56">
        <f>0/1000</f>
        <v>0</v>
      </c>
      <c r="C19" s="51">
        <f>0/1000</f>
        <v>0</v>
      </c>
      <c r="D19" s="56">
        <v>0</v>
      </c>
      <c r="E19" s="51">
        <v>0</v>
      </c>
      <c r="F19" s="56">
        <v>0</v>
      </c>
      <c r="G19" s="52">
        <v>0</v>
      </c>
      <c r="H19" s="35">
        <v>0</v>
      </c>
      <c r="I19" s="35">
        <v>0</v>
      </c>
      <c r="J19" s="35">
        <v>0</v>
      </c>
      <c r="K19" s="38">
        <v>0</v>
      </c>
      <c r="L19" s="35">
        <v>0</v>
      </c>
      <c r="M19" s="39">
        <v>0</v>
      </c>
    </row>
    <row r="20" spans="1:13" ht="12.75">
      <c r="A20" s="31" t="s">
        <v>11</v>
      </c>
      <c r="B20" s="53"/>
      <c r="C20" s="54"/>
      <c r="D20" s="53"/>
      <c r="E20" s="54"/>
      <c r="F20" s="53"/>
      <c r="G20" s="55"/>
      <c r="H20" s="36"/>
      <c r="I20" s="36"/>
      <c r="J20" s="36"/>
      <c r="K20" s="40"/>
      <c r="L20" s="36"/>
      <c r="M20" s="41"/>
    </row>
    <row r="21" spans="1:13" ht="12.75">
      <c r="A21" s="23" t="s">
        <v>13</v>
      </c>
      <c r="B21" s="56">
        <f>(93080257.5099999+1522400.04+0)/1000</f>
        <v>94603</v>
      </c>
      <c r="C21" s="51">
        <f>(371534885.2+152263619.9)/1000</f>
        <v>523799</v>
      </c>
      <c r="D21" s="56">
        <v>81031</v>
      </c>
      <c r="E21" s="51">
        <v>525892</v>
      </c>
      <c r="F21" s="56">
        <v>373</v>
      </c>
      <c r="G21" s="52">
        <v>236270</v>
      </c>
      <c r="H21" s="35">
        <v>0</v>
      </c>
      <c r="I21" s="35">
        <v>0</v>
      </c>
      <c r="J21" s="35">
        <v>0</v>
      </c>
      <c r="K21" s="38">
        <v>0</v>
      </c>
      <c r="L21" s="35">
        <v>0</v>
      </c>
      <c r="M21" s="39">
        <v>0</v>
      </c>
    </row>
    <row r="22" spans="1:13" ht="12.75">
      <c r="A22" s="23" t="s">
        <v>7</v>
      </c>
      <c r="B22" s="53">
        <f>19769875.28/1000</f>
        <v>19770</v>
      </c>
      <c r="C22" s="57">
        <f>38041223.74/1000-6852</f>
        <v>31189</v>
      </c>
      <c r="D22" s="53">
        <v>20928</v>
      </c>
      <c r="E22" s="57">
        <v>8766</v>
      </c>
      <c r="F22" s="53">
        <v>20524</v>
      </c>
      <c r="G22" s="58">
        <v>27400</v>
      </c>
      <c r="H22" s="35">
        <v>0</v>
      </c>
      <c r="I22" s="35">
        <v>0</v>
      </c>
      <c r="J22" s="35">
        <v>0</v>
      </c>
      <c r="K22" s="38">
        <v>0</v>
      </c>
      <c r="L22" s="35">
        <v>0</v>
      </c>
      <c r="M22" s="39">
        <v>0</v>
      </c>
    </row>
    <row r="23" spans="1:13" ht="12.75">
      <c r="A23" s="23" t="s">
        <v>3</v>
      </c>
      <c r="B23" s="59">
        <f>0/1000</f>
        <v>0</v>
      </c>
      <c r="C23" s="54">
        <f>0/1000</f>
        <v>0</v>
      </c>
      <c r="D23" s="59">
        <v>0</v>
      </c>
      <c r="E23" s="54">
        <v>0</v>
      </c>
      <c r="F23" s="59">
        <v>0</v>
      </c>
      <c r="G23" s="55">
        <v>0</v>
      </c>
      <c r="H23" s="35">
        <v>0</v>
      </c>
      <c r="I23" s="35">
        <v>0</v>
      </c>
      <c r="J23" s="35">
        <v>0</v>
      </c>
      <c r="K23" s="38">
        <v>0</v>
      </c>
      <c r="L23" s="35">
        <v>0</v>
      </c>
      <c r="M23" s="39">
        <v>0</v>
      </c>
    </row>
    <row r="24" spans="1:13" ht="12.75">
      <c r="A24" s="32" t="s">
        <v>15</v>
      </c>
      <c r="B24" s="53"/>
      <c r="C24" s="62"/>
      <c r="D24" s="53"/>
      <c r="E24" s="62"/>
      <c r="F24" s="53"/>
      <c r="G24" s="63"/>
      <c r="H24" s="36"/>
      <c r="I24" s="36"/>
      <c r="J24" s="36"/>
      <c r="K24" s="40"/>
      <c r="L24" s="36"/>
      <c r="M24" s="41"/>
    </row>
    <row r="25" spans="1:13" ht="12.75">
      <c r="A25" s="23" t="s">
        <v>13</v>
      </c>
      <c r="B25" s="56">
        <f>(5347171693.05001+326736438.599999)/1000</f>
        <v>5673908</v>
      </c>
      <c r="C25" s="51">
        <f>(4369852606.78+348270880.580001)/1000</f>
        <v>4718123</v>
      </c>
      <c r="D25" s="56">
        <v>5607819</v>
      </c>
      <c r="E25" s="51">
        <v>4590430</v>
      </c>
      <c r="F25" s="56">
        <v>5305791</v>
      </c>
      <c r="G25" s="52">
        <v>4833716</v>
      </c>
      <c r="H25" s="35">
        <v>4.83</v>
      </c>
      <c r="I25" s="35">
        <v>0.99</v>
      </c>
      <c r="J25" s="35">
        <v>5</v>
      </c>
      <c r="K25" s="38">
        <v>1</v>
      </c>
      <c r="L25" s="35">
        <v>5</v>
      </c>
      <c r="M25" s="39">
        <v>1</v>
      </c>
    </row>
    <row r="26" spans="1:13" ht="12.75">
      <c r="A26" s="33" t="s">
        <v>7</v>
      </c>
      <c r="B26" s="53">
        <f>629271588.97/1000-1143</f>
        <v>628129</v>
      </c>
      <c r="C26" s="57">
        <f>279759059.59/1000-88880</f>
        <v>190879</v>
      </c>
      <c r="D26" s="53">
        <v>656223</v>
      </c>
      <c r="E26" s="57">
        <v>274337</v>
      </c>
      <c r="F26" s="53">
        <v>706201</v>
      </c>
      <c r="G26" s="58">
        <v>370139</v>
      </c>
      <c r="H26" s="35">
        <v>4.62</v>
      </c>
      <c r="I26" s="35">
        <v>1.9</v>
      </c>
      <c r="J26" s="35">
        <v>5</v>
      </c>
      <c r="K26" s="38">
        <v>2</v>
      </c>
      <c r="L26" s="35">
        <v>4</v>
      </c>
      <c r="M26" s="39">
        <v>2</v>
      </c>
    </row>
    <row r="27" spans="1:13" ht="12.75">
      <c r="A27" s="23" t="s">
        <v>3</v>
      </c>
      <c r="B27" s="56">
        <f>0/1000</f>
        <v>0</v>
      </c>
      <c r="C27" s="51">
        <f>0/1000</f>
        <v>0</v>
      </c>
      <c r="D27" s="56">
        <v>0</v>
      </c>
      <c r="E27" s="51">
        <v>0</v>
      </c>
      <c r="F27" s="56">
        <v>0</v>
      </c>
      <c r="G27" s="52">
        <v>0</v>
      </c>
      <c r="H27" s="35">
        <v>0</v>
      </c>
      <c r="I27" s="35">
        <v>0</v>
      </c>
      <c r="J27" s="35">
        <v>0</v>
      </c>
      <c r="K27" s="38">
        <v>0</v>
      </c>
      <c r="L27" s="35">
        <v>0</v>
      </c>
      <c r="M27" s="39">
        <v>0</v>
      </c>
    </row>
    <row r="28" spans="1:13" ht="12.75">
      <c r="A28" s="31" t="s">
        <v>20</v>
      </c>
      <c r="B28" s="53"/>
      <c r="C28" s="62"/>
      <c r="D28" s="64"/>
      <c r="E28" s="65"/>
      <c r="F28" s="65"/>
      <c r="G28" s="66"/>
      <c r="H28" s="37"/>
      <c r="I28" s="37"/>
      <c r="J28" s="37"/>
      <c r="K28" s="42"/>
      <c r="L28" s="37"/>
      <c r="M28" s="41"/>
    </row>
    <row r="29" spans="1:13" ht="12.75">
      <c r="A29" s="23" t="s">
        <v>13</v>
      </c>
      <c r="B29" s="56">
        <f aca="true" t="shared" si="0" ref="B29:C31">B13+B17+B21+B25</f>
        <v>7980612</v>
      </c>
      <c r="C29" s="51">
        <f t="shared" si="0"/>
        <v>6791611</v>
      </c>
      <c r="D29" s="67">
        <v>7854188</v>
      </c>
      <c r="E29" s="67">
        <v>6722903</v>
      </c>
      <c r="F29" s="67">
        <v>7098055</v>
      </c>
      <c r="G29" s="68">
        <v>6282783</v>
      </c>
      <c r="H29" s="35">
        <f aca="true" t="shared" si="1" ref="H29:I31">IF(B29=0,0,(B13*H13+B17*H17+B21*H21+B25*H25)/B29)</f>
        <v>3.62</v>
      </c>
      <c r="I29" s="35">
        <f t="shared" si="1"/>
        <v>0.7</v>
      </c>
      <c r="J29" s="35">
        <v>3.8</v>
      </c>
      <c r="K29" s="38">
        <v>0.69</v>
      </c>
      <c r="L29" s="35">
        <v>3.94</v>
      </c>
      <c r="M29" s="39">
        <v>0.78</v>
      </c>
    </row>
    <row r="30" spans="1:13" ht="12.75">
      <c r="A30" s="23" t="s">
        <v>7</v>
      </c>
      <c r="B30" s="53">
        <f t="shared" si="0"/>
        <v>3467825</v>
      </c>
      <c r="C30" s="69">
        <f t="shared" si="0"/>
        <v>2081324</v>
      </c>
      <c r="D30" s="70">
        <v>3296370</v>
      </c>
      <c r="E30" s="70">
        <v>2021508</v>
      </c>
      <c r="F30" s="70">
        <v>3235205</v>
      </c>
      <c r="G30" s="71">
        <v>2041918</v>
      </c>
      <c r="H30" s="44">
        <f t="shared" si="1"/>
        <v>0.89</v>
      </c>
      <c r="I30" s="44">
        <f t="shared" si="1"/>
        <v>0.19</v>
      </c>
      <c r="J30" s="44">
        <v>1.05</v>
      </c>
      <c r="K30" s="45">
        <v>0.27</v>
      </c>
      <c r="L30" s="44">
        <v>0.96</v>
      </c>
      <c r="M30" s="46">
        <v>0.36</v>
      </c>
    </row>
    <row r="31" spans="1:13" ht="12.75">
      <c r="A31" s="24" t="s">
        <v>3</v>
      </c>
      <c r="B31" s="72">
        <f t="shared" si="0"/>
        <v>21920</v>
      </c>
      <c r="C31" s="73">
        <f t="shared" si="0"/>
        <v>2051</v>
      </c>
      <c r="D31" s="73">
        <v>22161</v>
      </c>
      <c r="E31" s="74">
        <v>17458</v>
      </c>
      <c r="F31" s="75">
        <v>2387</v>
      </c>
      <c r="G31" s="75">
        <v>2658</v>
      </c>
      <c r="H31" s="47">
        <f t="shared" si="1"/>
        <v>0</v>
      </c>
      <c r="I31" s="47">
        <f t="shared" si="1"/>
        <v>0</v>
      </c>
      <c r="J31" s="47">
        <v>0</v>
      </c>
      <c r="K31" s="48">
        <v>0</v>
      </c>
      <c r="L31" s="47">
        <v>0</v>
      </c>
      <c r="M31" s="49">
        <v>0</v>
      </c>
    </row>
    <row r="32" spans="1:3" ht="12.75">
      <c r="A32" s="3"/>
      <c r="C32" s="25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3"/>
    </row>
    <row r="38" ht="12.75">
      <c r="A38" s="3" t="s">
        <v>5</v>
      </c>
    </row>
    <row r="39" ht="12.75">
      <c r="A39" s="3" t="s">
        <v>18</v>
      </c>
    </row>
    <row r="40" ht="12.75">
      <c r="A40" s="3"/>
    </row>
    <row r="41" ht="12.75">
      <c r="A41" s="3" t="s">
        <v>0</v>
      </c>
    </row>
    <row r="42" spans="1:2" ht="12.75">
      <c r="A42" s="3" t="s">
        <v>14</v>
      </c>
      <c r="B42" s="76">
        <v>43850</v>
      </c>
    </row>
    <row r="43" ht="12.75">
      <c r="A43" s="3"/>
    </row>
    <row r="44" spans="1:9" ht="12.75">
      <c r="A44" s="3"/>
      <c r="C44" s="2">
        <f>(93080257.5099999+1522400.04)/1000</f>
        <v>94602.6575499999</v>
      </c>
      <c r="I44" s="2">
        <v>0</v>
      </c>
    </row>
    <row r="45" ht="12.75"/>
    <row r="46" ht="12.75"/>
    <row r="47" ht="12.75"/>
    <row r="48" ht="12.75"/>
  </sheetData>
  <sheetProtection/>
  <mergeCells count="12">
    <mergeCell ref="F9:G9"/>
    <mergeCell ref="H9:I9"/>
    <mergeCell ref="D9:E9"/>
    <mergeCell ref="B8:G8"/>
    <mergeCell ref="L9:M9"/>
    <mergeCell ref="H8:M8"/>
    <mergeCell ref="J9:K9"/>
    <mergeCell ref="A3:M3"/>
    <mergeCell ref="A4:M4"/>
    <mergeCell ref="A6:M6"/>
    <mergeCell ref="A8:A10"/>
    <mergeCell ref="B9:C9"/>
  </mergeCells>
  <printOptions horizontalCentered="1"/>
  <pageMargins left="0" right="0" top="0" bottom="0" header="0.5118110236220472" footer="0.5118110236220472"/>
  <pageSetup horizontalDpi="600" verticalDpi="600" orientation="landscape" paperSize="9" scale="86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6" width="21.00390625" style="0" customWidth="1"/>
    <col min="7" max="7" width="17.14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4" ht="12.75">
      <c r="A2" s="27"/>
      <c r="B2" s="27"/>
      <c r="C2" s="27"/>
      <c r="D2" s="27"/>
    </row>
    <row r="3" spans="1:4" ht="12.75">
      <c r="A3" s="27"/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7"/>
      <c r="B9" s="27"/>
      <c r="C9" s="27"/>
      <c r="D9" s="27"/>
    </row>
    <row r="10" spans="1:4" ht="12.75">
      <c r="A10" s="27"/>
      <c r="B10" s="27"/>
      <c r="C10" s="27"/>
      <c r="D10" s="27"/>
    </row>
    <row r="11" spans="1:4" ht="12.75">
      <c r="A11" s="27"/>
      <c r="B11" s="27"/>
      <c r="C11" s="27"/>
      <c r="D11" s="27"/>
    </row>
    <row r="12" spans="1:4" ht="12.75">
      <c r="A12" s="27"/>
      <c r="B12" s="27"/>
      <c r="C12" s="27"/>
      <c r="D12" s="27"/>
    </row>
    <row r="13" spans="1:7" ht="12.75">
      <c r="A13" s="43">
        <v>0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1194526973</v>
      </c>
    </row>
    <row r="14" spans="1:7" ht="12.75">
      <c r="A14" s="43">
        <v>0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1569668344</v>
      </c>
    </row>
    <row r="15" spans="1:7" ht="12.75">
      <c r="A15" s="43">
        <v>0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2658476</v>
      </c>
    </row>
    <row r="16" spans="1:7" ht="12.75">
      <c r="A16" s="43"/>
      <c r="B16" s="43"/>
      <c r="C16" s="43"/>
      <c r="D16" s="43"/>
      <c r="E16" s="43"/>
      <c r="F16" s="43"/>
      <c r="G16" s="43"/>
    </row>
    <row r="17" spans="1:7" s="34" customFormat="1" ht="12.75">
      <c r="A17" s="43">
        <v>1456391993</v>
      </c>
      <c r="B17" s="43">
        <v>49556740</v>
      </c>
      <c r="C17" s="43">
        <v>1441131433</v>
      </c>
      <c r="D17" s="43">
        <v>49734628</v>
      </c>
      <c r="E17" s="43">
        <v>1305926104</v>
      </c>
      <c r="F17" s="43">
        <v>36539782</v>
      </c>
      <c r="G17" s="43">
        <v>18269891</v>
      </c>
    </row>
    <row r="18" spans="1:7" ht="12.75">
      <c r="A18" s="43">
        <v>168639470</v>
      </c>
      <c r="B18" s="43">
        <v>26527883</v>
      </c>
      <c r="C18" s="43">
        <v>200237275</v>
      </c>
      <c r="D18" s="43">
        <v>28345564</v>
      </c>
      <c r="E18" s="43">
        <v>329388915</v>
      </c>
      <c r="F18" s="43">
        <v>31172804</v>
      </c>
      <c r="G18" s="43">
        <v>74710782</v>
      </c>
    </row>
    <row r="19" spans="1:7" ht="12.75">
      <c r="A19" s="43">
        <v>0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</row>
    <row r="20" spans="1:7" ht="12.75">
      <c r="A20" s="43"/>
      <c r="B20" s="43"/>
      <c r="C20" s="43"/>
      <c r="D20" s="43"/>
      <c r="E20" s="43"/>
      <c r="F20" s="43"/>
      <c r="G20" s="43"/>
    </row>
    <row r="21" spans="1:7" ht="12.75">
      <c r="A21" s="43">
        <v>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236270331</v>
      </c>
    </row>
    <row r="22" spans="1:7" ht="12.75">
      <c r="A22" s="43">
        <v>0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27399608</v>
      </c>
    </row>
    <row r="23" spans="1:7" ht="12.75">
      <c r="A23" s="43">
        <v>0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12.75">
      <c r="A24" s="43"/>
      <c r="B24" s="43"/>
      <c r="C24" s="43"/>
      <c r="D24" s="43"/>
      <c r="E24" s="43"/>
      <c r="F24" s="43"/>
      <c r="G24" s="43"/>
    </row>
    <row r="25" spans="1:7" s="34" customFormat="1" ht="12.75">
      <c r="A25" s="43">
        <v>27407949702</v>
      </c>
      <c r="B25" s="43">
        <v>4683589819</v>
      </c>
      <c r="C25" s="43">
        <v>26885091844</v>
      </c>
      <c r="D25" s="43">
        <v>4499588496</v>
      </c>
      <c r="E25" s="43">
        <v>24476297081</v>
      </c>
      <c r="F25" s="43">
        <v>4385497793</v>
      </c>
      <c r="G25" s="43">
        <v>4833715690</v>
      </c>
    </row>
    <row r="26" spans="1:7" ht="12.75">
      <c r="A26" s="43">
        <v>2909940444</v>
      </c>
      <c r="B26" s="43">
        <v>530564065</v>
      </c>
      <c r="C26" s="43">
        <v>3034548070</v>
      </c>
      <c r="D26" s="43">
        <v>688119520</v>
      </c>
      <c r="E26" s="43">
        <v>3021038784</v>
      </c>
      <c r="F26" s="43">
        <v>684687810</v>
      </c>
      <c r="G26" s="43">
        <v>370138551</v>
      </c>
    </row>
    <row r="27" spans="1:7" ht="12.75">
      <c r="A27" s="43">
        <v>0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spans="1:3" ht="12.75">
      <c r="A44" s="27"/>
      <c r="B44">
        <v>0</v>
      </c>
      <c r="C44">
        <v>94602657.5499999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T. Frunza</dc:creator>
  <cp:keywords/>
  <dc:description/>
  <cp:lastModifiedBy>MAIB</cp:lastModifiedBy>
  <cp:lastPrinted>2020-01-21T09:55:56Z</cp:lastPrinted>
  <dcterms:created xsi:type="dcterms:W3CDTF">2020-01-23T09:55:44Z</dcterms:created>
  <dcterms:modified xsi:type="dcterms:W3CDTF">2020-01-23T09:55:44Z</dcterms:modified>
  <cp:category/>
  <cp:version/>
  <cp:contentType/>
  <cp:contentStatus/>
</cp:coreProperties>
</file>