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95" windowHeight="11820" activeTab="0"/>
  </bookViews>
  <sheets>
    <sheet name="Sheet1" sheetId="1" r:id="rId1"/>
    <sheet name="Sheet2" sheetId="2" r:id="rId2"/>
  </sheets>
  <definedNames>
    <definedName name="_xlnm.Print_Area" localSheetId="0">'Sheet1'!$B$1:$P$46</definedName>
  </definedNames>
  <calcPr fullCalcOnLoad="1"/>
</workbook>
</file>

<file path=xl/sharedStrings.xml><?xml version="1.0" encoding="utf-8"?>
<sst xmlns="http://schemas.openxmlformats.org/spreadsheetml/2006/main" count="64" uniqueCount="52">
  <si>
    <t>Creditele overnight si overdraft acordate bancilor</t>
  </si>
  <si>
    <t>Credite acordate in domeniul transportului, telecomunicatiilor si dezvoltarii retelei</t>
  </si>
  <si>
    <t>acordate in valuta striana *</t>
  </si>
  <si>
    <t>de catre bancile din Republica Moldova</t>
  </si>
  <si>
    <t xml:space="preserve">Credite acordate industriei alimentare </t>
  </si>
  <si>
    <t>Credite acordate de consum****</t>
  </si>
  <si>
    <t>**** credite acordate persoanelor fizice care nu practica activitate de intreprinzator.</t>
  </si>
  <si>
    <t>lunii gestionare</t>
  </si>
  <si>
    <t>Credite acordate bancilor</t>
  </si>
  <si>
    <t>la situatia  30.04.2020</t>
  </si>
  <si>
    <t>Credite acordate in domeniul prestarii serviciilor</t>
  </si>
  <si>
    <t>acordate in valuta straina *</t>
  </si>
  <si>
    <t>Credite acordate comertului</t>
  </si>
  <si>
    <t xml:space="preserve"> Portofoliul de credite, mii lei, sold la sfirsitul </t>
  </si>
  <si>
    <t>Alte credite acordate ***</t>
  </si>
  <si>
    <t xml:space="preserve">Credite acordate in domeniul constructiilor </t>
  </si>
  <si>
    <t>** se calculeaza conform pct.4 din Instructiunea privind raportarea ratelor dobanzilor aplicate de bancile din R.Moldova.</t>
  </si>
  <si>
    <t xml:space="preserve"> Nota:  Informatia este dezvaluita, conform cerintelor expuse in Regulamentul cu privire la dezvaluirea de catre bancile din R.Moldova a informatiei aferente activitatilor lor. </t>
  </si>
  <si>
    <t>Credite acordate organizatiilor necomerciale</t>
  </si>
  <si>
    <t>a informatiei aferente activitatilor lor</t>
  </si>
  <si>
    <t>Informatia privind creditele</t>
  </si>
  <si>
    <t>Anexa 2</t>
  </si>
  <si>
    <t>Ramura creditului</t>
  </si>
  <si>
    <t>a BC "Moldova-Agroindbank" S.A.</t>
  </si>
  <si>
    <t>in MDL</t>
  </si>
  <si>
    <t>Repartizarea creditelor se va efectua conform pct.15 din anexa nr.12 din Instructiunea privind modul de intocmire si prezentare de catre banci a rapoartelor in scopuri prudentiale.</t>
  </si>
  <si>
    <t>lunii precedente celei gestionare</t>
  </si>
  <si>
    <t>Credite acordate industriei productive</t>
  </si>
  <si>
    <t>Credite acordate institutiilor finantate de la bugetul de stat</t>
  </si>
  <si>
    <t>acordate in MDL</t>
  </si>
  <si>
    <t xml:space="preserve">Executorul si numarul telefonului       O.Tăbîrţa     0-22-30-32-85     </t>
  </si>
  <si>
    <t>S.Cebotari</t>
  </si>
  <si>
    <t>Credite acordate agriculturii</t>
  </si>
  <si>
    <t>Credite acordate industriei energetice</t>
  </si>
  <si>
    <t xml:space="preserve">Credite acordate unitatilor administrativ teritoriale/institutiilor subordonate unitatilor administrativ teritoriale </t>
  </si>
  <si>
    <t>Credite acordate mediului financiar nebancar</t>
  </si>
  <si>
    <t>A</t>
  </si>
  <si>
    <t>la Regulamentul cu privire la dezvaluirea</t>
  </si>
  <si>
    <t>Credite acordate pentru procurarea/construirea imobilului ****</t>
  </si>
  <si>
    <t>Credite acordate persoanelor fizice care practica activitate</t>
  </si>
  <si>
    <t>anului precedent celui gestionar</t>
  </si>
  <si>
    <t>Rata medie a dobanzii aferenta soldurilor creditelor **,                                    %, la sfirsitul</t>
  </si>
  <si>
    <t>Nr. creditelor acordate in perioada lunii gestionare</t>
  </si>
  <si>
    <t>*** creditele acordate persoanelor fizice cu exceptia persoanelor fizice care practica activitate, sunt clasificate la  "Alte credite acordate", conform caracteristicilor grupei de conturi 1490, 1510 si altele, care nu au fost reflectate in celelalte tipuri de credit.</t>
  </si>
  <si>
    <t>Calculat de tfrunza Data/Ora: 15.05.2020 / 08:16:16</t>
  </si>
  <si>
    <t>in valuta straina</t>
  </si>
  <si>
    <t>* sumele creditelor in valuta straina se recalculeaza la cursul oficial al leului moldovenesc valabil la data gestionara.</t>
  </si>
  <si>
    <t>Credite acordate Casei Nationale de Asigurari Sociale/Companiei Nationale de Asigurari in Medicina</t>
  </si>
  <si>
    <t>Semnatura:</t>
  </si>
  <si>
    <t>Credite acordate Guvernului</t>
  </si>
  <si>
    <t>Data perfectarii         19.05.2020</t>
  </si>
  <si>
    <t xml:space="preserve">Presedintele Comitetului de Conducere al bancii </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</si>
</sst>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 _-#,##0\ &quot;Lei&quot;;* \-#,##0\ &quot;Lei&quot;;* _-&quot;-&quot;\ &quot;Lei&quot;;@"/>
    <numFmt numFmtId="173" formatCode="* #,##0;* \-#,##0;* &quot;-&quot;;@"/>
    <numFmt numFmtId="174" formatCode="* _-#,##0.00\ &quot;Lei&quot;;* \-#,##0.00\ &quot;Lei&quot;;* _-&quot;-&quot;??\ &quot;Lei&quot;;@"/>
    <numFmt numFmtId="175" formatCode="* #,##0.00;* \-#,##0.00;* &quot;-&quot;??;@"/>
    <numFmt numFmtId="176" formatCode="\$#,##0_);\(\$#,##0\)"/>
    <numFmt numFmtId="177" formatCode="\$#,##0_);[Red]\(\$#,##0\)"/>
    <numFmt numFmtId="178" formatCode="\$#,##0.00_);\(\$#,##0.00\)"/>
    <numFmt numFmtId="179" formatCode="\$#,##0.00_);[Red]\(\$#,##0.00\)"/>
    <numFmt numFmtId="180" formatCode="* _-&quot;$&quot;#,##0;* \-&quot;$&quot;#,##0;* _-&quot;$&quot;&quot;-&quot;;@"/>
    <numFmt numFmtId="181" formatCode="* _-&quot;$&quot;#,##0.00;* \-&quot;$&quot;#,##0.00;* _-&quot;$&quot;&quot;-&quot;??;@"/>
    <numFmt numFmtId="182" formatCode="#0"/>
    <numFmt numFmtId="183" formatCode="0.000E+00"/>
    <numFmt numFmtId="184" formatCode="0.0E+00"/>
    <numFmt numFmtId="185" formatCode="0.E+00"/>
    <numFmt numFmtId="186" formatCode="&quot;&quot;###,###,###,###,###,##0"/>
  </numFmts>
  <fonts count="40">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thin"/>
      <right style="medium"/>
      <top>
        <color indexed="63"/>
      </top>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style="medium"/>
      <right style="thin"/>
      <top>
        <color indexed="63"/>
      </top>
      <bottom>
        <color indexed="63"/>
      </bottom>
    </border>
    <border>
      <left style="medium"/>
      <right>
        <color indexed="63"/>
      </right>
      <top style="medium"/>
      <bottom style="thin"/>
    </border>
    <border>
      <left style="medium"/>
      <right>
        <color indexed="63"/>
      </right>
      <top style="thin"/>
      <bottom style="thin"/>
    </border>
    <border>
      <left>
        <color indexed="63"/>
      </left>
      <right style="thin"/>
      <top style="medium"/>
      <bottom style="thin"/>
    </border>
    <border>
      <left>
        <color indexed="63"/>
      </left>
      <right style="thin"/>
      <top style="thin"/>
      <bottom style="thin"/>
    </border>
    <border>
      <left style="thin">
        <color indexed="59"/>
      </left>
      <right style="thin">
        <color indexed="59"/>
      </right>
      <top style="thin">
        <color indexed="59"/>
      </top>
      <bottom style="thin">
        <color indexed="59"/>
      </bottom>
    </border>
    <border>
      <left>
        <color indexed="63"/>
      </left>
      <right style="thin"/>
      <top style="thin"/>
      <bottom style="medium"/>
    </border>
    <border>
      <left>
        <color indexed="63"/>
      </left>
      <right style="thin"/>
      <top style="thin"/>
      <bottom>
        <color indexed="63"/>
      </botto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style="medium"/>
    </border>
    <border>
      <left style="thin"/>
      <right style="medium"/>
      <top>
        <color indexed="63"/>
      </top>
      <bottom style="thin"/>
    </border>
    <border>
      <left style="medium"/>
      <right style="thin"/>
      <top>
        <color indexed="63"/>
      </top>
      <bottom style="medium"/>
    </border>
    <border>
      <left>
        <color indexed="63"/>
      </left>
      <right style="medium"/>
      <top style="medium"/>
      <bottom style="thin"/>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81" fontId="1" fillId="0" borderId="0" applyFont="0" applyFill="0" applyBorder="0" applyAlignment="0" applyProtection="0"/>
    <xf numFmtId="180" fontId="1"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0" fontId="39" fillId="32" borderId="0" applyNumberFormat="0" applyBorder="0" applyAlignment="0" applyProtection="0"/>
  </cellStyleXfs>
  <cellXfs count="76">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0" xfId="0" applyNumberFormat="1" applyFont="1" applyFill="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protection/>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2" fontId="4" fillId="0" borderId="17"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19" xfId="0" applyNumberFormat="1" applyFont="1" applyFill="1" applyBorder="1" applyAlignment="1" applyProtection="1">
      <alignment/>
      <protection/>
    </xf>
    <xf numFmtId="2" fontId="4" fillId="0" borderId="20" xfId="0" applyNumberFormat="1" applyFont="1" applyFill="1" applyBorder="1" applyAlignment="1" applyProtection="1">
      <alignment/>
      <protection/>
    </xf>
    <xf numFmtId="2" fontId="4" fillId="0" borderId="21" xfId="0" applyNumberFormat="1" applyFont="1" applyFill="1" applyBorder="1" applyAlignment="1" applyProtection="1">
      <alignment/>
      <protection/>
    </xf>
    <xf numFmtId="2" fontId="4" fillId="0" borderId="22" xfId="0" applyNumberFormat="1" applyFont="1" applyFill="1" applyBorder="1" applyAlignment="1" applyProtection="1">
      <alignment/>
      <protection/>
    </xf>
    <xf numFmtId="2" fontId="4" fillId="0" borderId="23" xfId="0" applyNumberFormat="1" applyFont="1" applyFill="1" applyBorder="1" applyAlignment="1" applyProtection="1">
      <alignment/>
      <protection/>
    </xf>
    <xf numFmtId="2" fontId="4" fillId="0" borderId="10" xfId="0" applyNumberFormat="1" applyFont="1" applyFill="1" applyBorder="1" applyAlignment="1" applyProtection="1">
      <alignment/>
      <protection/>
    </xf>
    <xf numFmtId="2" fontId="4" fillId="0" borderId="24" xfId="0" applyNumberFormat="1" applyFont="1" applyFill="1" applyBorder="1" applyAlignment="1" applyProtection="1">
      <alignment/>
      <protection/>
    </xf>
    <xf numFmtId="0" fontId="4" fillId="0" borderId="25" xfId="0" applyNumberFormat="1" applyFont="1" applyFill="1" applyBorder="1" applyAlignment="1" applyProtection="1">
      <alignment wrapText="1"/>
      <protection/>
    </xf>
    <xf numFmtId="0" fontId="5" fillId="0" borderId="0" xfId="0" applyNumberFormat="1" applyFont="1" applyAlignment="1">
      <alignment/>
    </xf>
    <xf numFmtId="0" fontId="0" fillId="0" borderId="0" xfId="0" applyNumberFormat="1" applyAlignment="1">
      <alignment/>
    </xf>
    <xf numFmtId="182" fontId="0" fillId="0" borderId="0" xfId="0" applyNumberFormat="1" applyAlignment="1">
      <alignment/>
    </xf>
    <xf numFmtId="4" fontId="4" fillId="0" borderId="0" xfId="0" applyNumberFormat="1" applyFont="1" applyAlignment="1">
      <alignment/>
    </xf>
    <xf numFmtId="0" fontId="4" fillId="0" borderId="0" xfId="0" applyNumberFormat="1" applyFont="1" applyBorder="1" applyAlignment="1">
      <alignment/>
    </xf>
    <xf numFmtId="0" fontId="5" fillId="0" borderId="26" xfId="0" applyNumberFormat="1" applyFont="1" applyFill="1" applyBorder="1" applyAlignment="1" applyProtection="1">
      <alignment horizontal="center"/>
      <protection/>
    </xf>
    <xf numFmtId="0" fontId="4" fillId="0" borderId="27" xfId="0" applyNumberFormat="1" applyFont="1" applyFill="1" applyBorder="1" applyAlignment="1" applyProtection="1">
      <alignment wrapText="1"/>
      <protection/>
    </xf>
    <xf numFmtId="0" fontId="4" fillId="0" borderId="28" xfId="0" applyNumberFormat="1" applyFont="1" applyFill="1" applyBorder="1" applyAlignment="1" applyProtection="1">
      <alignment wrapText="1"/>
      <protection/>
    </xf>
    <xf numFmtId="3" fontId="4" fillId="0" borderId="20" xfId="0" applyNumberFormat="1" applyFont="1" applyFill="1" applyBorder="1" applyAlignment="1" applyProtection="1">
      <alignment/>
      <protection/>
    </xf>
    <xf numFmtId="3" fontId="4" fillId="0" borderId="23"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2" fontId="4" fillId="33" borderId="29" xfId="0" applyNumberFormat="1" applyFont="1" applyFill="1" applyBorder="1" applyAlignment="1" applyProtection="1">
      <alignment/>
      <protection/>
    </xf>
    <xf numFmtId="2" fontId="4" fillId="33" borderId="30" xfId="0" applyNumberFormat="1" applyFont="1" applyFill="1" applyBorder="1" applyAlignment="1" applyProtection="1">
      <alignment/>
      <protection/>
    </xf>
    <xf numFmtId="3" fontId="4" fillId="33" borderId="20" xfId="0" applyNumberFormat="1" applyFont="1" applyFill="1" applyBorder="1" applyAlignment="1" applyProtection="1">
      <alignment/>
      <protection/>
    </xf>
    <xf numFmtId="2" fontId="4" fillId="33" borderId="20" xfId="0" applyNumberFormat="1" applyFont="1" applyFill="1" applyBorder="1" applyAlignment="1" applyProtection="1">
      <alignment/>
      <protection/>
    </xf>
    <xf numFmtId="186" fontId="0" fillId="33" borderId="31" xfId="0" applyNumberFormat="1" applyFont="1" applyFill="1" applyBorder="1" applyAlignment="1">
      <alignment horizontal="right"/>
    </xf>
    <xf numFmtId="3" fontId="4" fillId="33" borderId="23" xfId="0" applyNumberFormat="1" applyFont="1" applyFill="1" applyBorder="1" applyAlignment="1" applyProtection="1">
      <alignment/>
      <protection/>
    </xf>
    <xf numFmtId="2" fontId="4" fillId="33" borderId="32" xfId="0" applyNumberFormat="1" applyFont="1" applyFill="1" applyBorder="1" applyAlignment="1" applyProtection="1">
      <alignment/>
      <protection/>
    </xf>
    <xf numFmtId="2" fontId="4" fillId="33" borderId="17" xfId="0" applyNumberFormat="1" applyFont="1" applyFill="1" applyBorder="1" applyAlignment="1" applyProtection="1">
      <alignment/>
      <protection/>
    </xf>
    <xf numFmtId="2" fontId="4" fillId="33" borderId="23" xfId="0" applyNumberFormat="1" applyFont="1" applyFill="1" applyBorder="1" applyAlignment="1" applyProtection="1">
      <alignment/>
      <protection/>
    </xf>
    <xf numFmtId="2" fontId="4" fillId="33" borderId="33" xfId="0" applyNumberFormat="1" applyFont="1" applyFill="1" applyBorder="1" applyAlignment="1" applyProtection="1">
      <alignment/>
      <protection/>
    </xf>
    <xf numFmtId="3" fontId="4" fillId="33" borderId="34" xfId="0" applyNumberFormat="1" applyFont="1" applyFill="1" applyBorder="1" applyAlignment="1" applyProtection="1">
      <alignment/>
      <protection/>
    </xf>
    <xf numFmtId="4" fontId="4" fillId="33" borderId="34" xfId="0" applyNumberFormat="1" applyFont="1" applyFill="1" applyBorder="1" applyAlignment="1" applyProtection="1">
      <alignment/>
      <protection/>
    </xf>
    <xf numFmtId="2" fontId="4" fillId="33" borderId="34" xfId="0" applyNumberFormat="1" applyFont="1" applyFill="1" applyBorder="1" applyAlignment="1" applyProtection="1">
      <alignment/>
      <protection/>
    </xf>
    <xf numFmtId="2" fontId="4" fillId="33" borderId="35" xfId="0" applyNumberFormat="1" applyFont="1" applyFill="1" applyBorder="1" applyAlignment="1" applyProtection="1">
      <alignment/>
      <protection/>
    </xf>
    <xf numFmtId="2" fontId="4" fillId="33" borderId="36" xfId="0" applyNumberFormat="1" applyFont="1" applyFill="1" applyBorder="1" applyAlignment="1" applyProtection="1">
      <alignment/>
      <protection/>
    </xf>
    <xf numFmtId="0" fontId="4" fillId="33" borderId="0" xfId="0" applyFont="1" applyFill="1" applyAlignment="1">
      <alignment/>
    </xf>
    <xf numFmtId="0" fontId="4" fillId="33" borderId="0" xfId="0" applyNumberFormat="1" applyFont="1" applyFill="1" applyAlignment="1">
      <alignment/>
    </xf>
    <xf numFmtId="3" fontId="4" fillId="33" borderId="37" xfId="0" applyNumberFormat="1" applyFont="1" applyFill="1" applyBorder="1" applyAlignment="1" applyProtection="1">
      <alignment/>
      <protection/>
    </xf>
    <xf numFmtId="3" fontId="4" fillId="33" borderId="18" xfId="0" applyNumberFormat="1" applyFont="1" applyFill="1" applyBorder="1" applyAlignment="1" applyProtection="1">
      <alignment/>
      <protection/>
    </xf>
    <xf numFmtId="3" fontId="4" fillId="33" borderId="38" xfId="0" applyNumberFormat="1" applyFont="1" applyFill="1" applyBorder="1" applyAlignment="1" applyProtection="1">
      <alignment/>
      <protection/>
    </xf>
    <xf numFmtId="3" fontId="4" fillId="33" borderId="21" xfId="0" applyNumberFormat="1" applyFont="1" applyFill="1" applyBorder="1" applyAlignment="1" applyProtection="1">
      <alignment/>
      <protection/>
    </xf>
    <xf numFmtId="3" fontId="4" fillId="33" borderId="39" xfId="0" applyNumberFormat="1" applyFont="1" applyFill="1" applyBorder="1" applyAlignment="1" applyProtection="1">
      <alignment/>
      <protection/>
    </xf>
    <xf numFmtId="3" fontId="4" fillId="33" borderId="10" xfId="0" applyNumberFormat="1" applyFont="1" applyFill="1" applyBorder="1" applyAlignment="1" applyProtection="1">
      <alignment/>
      <protection/>
    </xf>
    <xf numFmtId="3" fontId="4" fillId="33" borderId="40" xfId="0" applyNumberFormat="1" applyFont="1" applyFill="1" applyBorder="1" applyAlignment="1" applyProtection="1">
      <alignment/>
      <protection/>
    </xf>
    <xf numFmtId="3" fontId="4" fillId="33" borderId="35" xfId="0" applyNumberFormat="1" applyFont="1" applyFill="1" applyBorder="1" applyAlignment="1" applyProtection="1">
      <alignment/>
      <protection/>
    </xf>
    <xf numFmtId="0" fontId="4" fillId="0" borderId="0" xfId="0" applyFont="1" applyBorder="1" applyAlignment="1">
      <alignment/>
    </xf>
    <xf numFmtId="0" fontId="5" fillId="0" borderId="41" xfId="0" applyNumberFormat="1" applyFont="1" applyFill="1" applyBorder="1" applyAlignment="1" applyProtection="1">
      <alignment horizontal="center" vertical="center"/>
      <protection/>
    </xf>
    <xf numFmtId="0" fontId="5" fillId="0" borderId="42" xfId="0" applyNumberFormat="1" applyFont="1" applyFill="1" applyBorder="1" applyAlignment="1" applyProtection="1">
      <alignment horizontal="center" vertical="center"/>
      <protection/>
    </xf>
    <xf numFmtId="0" fontId="5" fillId="0" borderId="41"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wrapText="1"/>
      <protection/>
    </xf>
    <xf numFmtId="0" fontId="5" fillId="0" borderId="44"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wrapText="1"/>
      <protection/>
    </xf>
    <xf numFmtId="0" fontId="5" fillId="0" borderId="4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46" xfId="0" applyNumberFormat="1" applyFont="1" applyFill="1" applyBorder="1" applyAlignment="1" applyProtection="1">
      <alignment horizontal="center" vertical="center" wrapText="1"/>
      <protection/>
    </xf>
    <xf numFmtId="0" fontId="5" fillId="0" borderId="47" xfId="0" applyNumberFormat="1" applyFont="1" applyFill="1" applyBorder="1" applyAlignment="1" applyProtection="1">
      <alignment horizontal="center" vertical="center"/>
      <protection/>
    </xf>
    <xf numFmtId="0" fontId="5" fillId="0" borderId="40" xfId="0" applyNumberFormat="1" applyFont="1" applyFill="1" applyBorder="1" applyAlignment="1" applyProtection="1">
      <alignment horizontal="center" vertical="center"/>
      <protection/>
    </xf>
    <xf numFmtId="0" fontId="5" fillId="0" borderId="27"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48"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219075</xdr:colOff>
      <xdr:row>38</xdr:row>
      <xdr:rowOff>19050</xdr:rowOff>
    </xdr:from>
    <xdr:to>
      <xdr:col>5</xdr:col>
      <xdr:colOff>600075</xdr:colOff>
      <xdr:row>45</xdr:row>
      <xdr:rowOff>180975</xdr:rowOff>
    </xdr:to>
    <xdr:pic>
      <xdr:nvPicPr>
        <xdr:cNvPr id="1" name="Рисунок 1"/>
        <xdr:cNvPicPr preferRelativeResize="1">
          <a:picLocks noChangeAspect="1"/>
        </xdr:cNvPicPr>
      </xdr:nvPicPr>
      <xdr:blipFill>
        <a:blip r:embed="rId1"/>
        <a:stretch>
          <a:fillRect/>
        </a:stretch>
      </xdr:blipFill>
      <xdr:spPr>
        <a:xfrm>
          <a:off x="3962400" y="7696200"/>
          <a:ext cx="2133600" cy="129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6"/>
  <sheetViews>
    <sheetView tabSelected="1" zoomScalePageLayoutView="0" workbookViewId="0" topLeftCell="A25">
      <selection activeCell="I39" sqref="I39"/>
    </sheetView>
  </sheetViews>
  <sheetFormatPr defaultColWidth="9.140625" defaultRowHeight="12.75"/>
  <cols>
    <col min="1" max="1" width="5.140625" style="1" customWidth="1"/>
    <col min="2" max="2" width="51.00390625" style="1" customWidth="1"/>
    <col min="3" max="4" width="8.57421875" style="1" customWidth="1"/>
    <col min="5" max="18" width="9.140625" style="1" customWidth="1"/>
    <col min="19" max="19" width="12.140625" style="1" customWidth="1"/>
    <col min="20" max="20" width="13.8515625" style="1" customWidth="1"/>
    <col min="21" max="16384" width="9.140625" style="1" customWidth="1"/>
  </cols>
  <sheetData>
    <row r="1" spans="1:19" ht="12.75">
      <c r="A1" s="2"/>
      <c r="B1" s="2"/>
      <c r="C1" s="2"/>
      <c r="D1" s="2"/>
      <c r="E1" s="2"/>
      <c r="J1" s="2"/>
      <c r="K1" s="2"/>
      <c r="N1" s="25"/>
      <c r="O1" s="2"/>
      <c r="P1" s="2"/>
      <c r="S1" s="2" t="s">
        <v>44</v>
      </c>
    </row>
    <row r="2" spans="1:19" ht="12.75">
      <c r="A2" s="2"/>
      <c r="B2" s="2"/>
      <c r="C2" s="2"/>
      <c r="D2" s="24"/>
      <c r="E2" s="2"/>
      <c r="J2" s="2"/>
      <c r="K2" s="2"/>
      <c r="N2" s="2"/>
      <c r="P2" s="21" t="s">
        <v>21</v>
      </c>
      <c r="S2" s="2"/>
    </row>
    <row r="3" spans="1:19" ht="12.75">
      <c r="A3" s="2"/>
      <c r="B3" s="74" t="s">
        <v>20</v>
      </c>
      <c r="C3" s="74"/>
      <c r="D3" s="74"/>
      <c r="E3" s="74"/>
      <c r="F3" s="74"/>
      <c r="G3" s="74"/>
      <c r="H3" s="74"/>
      <c r="I3" s="74"/>
      <c r="J3" s="74"/>
      <c r="K3" s="74"/>
      <c r="L3" s="74"/>
      <c r="M3" s="75" t="s">
        <v>37</v>
      </c>
      <c r="N3" s="75"/>
      <c r="O3" s="75"/>
      <c r="P3" s="75"/>
      <c r="S3" s="2"/>
    </row>
    <row r="4" spans="1:19" ht="12.75">
      <c r="A4" s="2"/>
      <c r="B4" s="74" t="s">
        <v>23</v>
      </c>
      <c r="C4" s="74"/>
      <c r="D4" s="74"/>
      <c r="E4" s="74"/>
      <c r="F4" s="74"/>
      <c r="G4" s="74"/>
      <c r="H4" s="74"/>
      <c r="I4" s="74"/>
      <c r="J4" s="74"/>
      <c r="K4" s="74"/>
      <c r="L4" s="74"/>
      <c r="M4" s="75" t="s">
        <v>3</v>
      </c>
      <c r="N4" s="75"/>
      <c r="O4" s="75"/>
      <c r="P4" s="75"/>
      <c r="S4" s="2"/>
    </row>
    <row r="5" spans="1:19" ht="12.75">
      <c r="A5" s="2"/>
      <c r="B5" s="2"/>
      <c r="M5" s="75" t="s">
        <v>19</v>
      </c>
      <c r="N5" s="75"/>
      <c r="O5" s="75"/>
      <c r="P5" s="75"/>
      <c r="S5" s="2"/>
    </row>
    <row r="6" spans="1:19" ht="12.75">
      <c r="A6" s="2"/>
      <c r="B6" s="74" t="s">
        <v>9</v>
      </c>
      <c r="C6" s="74"/>
      <c r="D6" s="74"/>
      <c r="E6" s="74"/>
      <c r="F6" s="74"/>
      <c r="G6" s="74"/>
      <c r="H6" s="74"/>
      <c r="I6" s="74"/>
      <c r="J6" s="74"/>
      <c r="K6" s="74"/>
      <c r="L6" s="74"/>
      <c r="M6" s="3"/>
      <c r="N6" s="3"/>
      <c r="O6" s="3"/>
      <c r="P6" s="3"/>
      <c r="S6" s="2"/>
    </row>
    <row r="7" spans="1:19" ht="12.75">
      <c r="A7" s="2"/>
      <c r="B7" s="2"/>
      <c r="M7" s="2"/>
      <c r="S7" s="2"/>
    </row>
    <row r="8" spans="1:19" ht="57.75" customHeight="1">
      <c r="A8" s="2"/>
      <c r="B8" s="65" t="s">
        <v>22</v>
      </c>
      <c r="C8" s="70" t="s">
        <v>42</v>
      </c>
      <c r="D8" s="70"/>
      <c r="E8" s="71" t="s">
        <v>13</v>
      </c>
      <c r="F8" s="71"/>
      <c r="G8" s="71"/>
      <c r="H8" s="71"/>
      <c r="I8" s="71"/>
      <c r="J8" s="71"/>
      <c r="K8" s="72" t="s">
        <v>41</v>
      </c>
      <c r="L8" s="72"/>
      <c r="M8" s="72"/>
      <c r="N8" s="72"/>
      <c r="O8" s="72"/>
      <c r="P8" s="72"/>
      <c r="S8" s="2"/>
    </row>
    <row r="9" spans="1:19" ht="12.75">
      <c r="A9" s="2"/>
      <c r="B9" s="65"/>
      <c r="C9" s="68" t="s">
        <v>24</v>
      </c>
      <c r="D9" s="62" t="s">
        <v>45</v>
      </c>
      <c r="E9" s="58" t="s">
        <v>7</v>
      </c>
      <c r="F9" s="59"/>
      <c r="G9" s="60" t="s">
        <v>26</v>
      </c>
      <c r="H9" s="61"/>
      <c r="I9" s="63" t="s">
        <v>40</v>
      </c>
      <c r="J9" s="61"/>
      <c r="K9" s="58" t="s">
        <v>7</v>
      </c>
      <c r="L9" s="59"/>
      <c r="M9" s="60" t="s">
        <v>26</v>
      </c>
      <c r="N9" s="62"/>
      <c r="O9" s="67" t="s">
        <v>40</v>
      </c>
      <c r="P9" s="67"/>
      <c r="S9" s="2"/>
    </row>
    <row r="10" spans="1:19" ht="38.25">
      <c r="A10" s="2"/>
      <c r="B10" s="66"/>
      <c r="C10" s="69"/>
      <c r="D10" s="73"/>
      <c r="E10" s="4" t="s">
        <v>29</v>
      </c>
      <c r="F10" s="5" t="s">
        <v>11</v>
      </c>
      <c r="G10" s="5" t="s">
        <v>29</v>
      </c>
      <c r="H10" s="5" t="s">
        <v>11</v>
      </c>
      <c r="I10" s="5" t="s">
        <v>29</v>
      </c>
      <c r="J10" s="5" t="s">
        <v>11</v>
      </c>
      <c r="K10" s="5" t="s">
        <v>29</v>
      </c>
      <c r="L10" s="5" t="s">
        <v>11</v>
      </c>
      <c r="M10" s="5" t="s">
        <v>29</v>
      </c>
      <c r="N10" s="5" t="s">
        <v>11</v>
      </c>
      <c r="O10" s="6" t="s">
        <v>29</v>
      </c>
      <c r="P10" s="7" t="s">
        <v>2</v>
      </c>
      <c r="S10" s="2"/>
    </row>
    <row r="11" spans="1:22" ht="13.5" thickBot="1">
      <c r="A11" s="2"/>
      <c r="B11" s="8" t="s">
        <v>36</v>
      </c>
      <c r="C11" s="26">
        <v>1</v>
      </c>
      <c r="D11" s="9">
        <v>2</v>
      </c>
      <c r="E11" s="9">
        <v>3</v>
      </c>
      <c r="F11" s="9">
        <v>4</v>
      </c>
      <c r="G11" s="9">
        <v>5</v>
      </c>
      <c r="H11" s="9">
        <v>6</v>
      </c>
      <c r="I11" s="9">
        <v>7</v>
      </c>
      <c r="J11" s="9">
        <v>8</v>
      </c>
      <c r="K11" s="9">
        <v>9</v>
      </c>
      <c r="L11" s="9">
        <v>10</v>
      </c>
      <c r="M11" s="9">
        <v>11</v>
      </c>
      <c r="N11" s="9">
        <v>12</v>
      </c>
      <c r="O11" s="9">
        <v>13</v>
      </c>
      <c r="P11" s="10">
        <v>14</v>
      </c>
      <c r="S11" s="57"/>
      <c r="U11" s="57"/>
      <c r="V11" s="57"/>
    </row>
    <row r="12" spans="1:22" ht="12.75">
      <c r="A12" s="2"/>
      <c r="B12" s="27" t="s">
        <v>32</v>
      </c>
      <c r="C12" s="49">
        <v>50</v>
      </c>
      <c r="D12" s="50">
        <v>1</v>
      </c>
      <c r="E12" s="31">
        <f>808819651.94/1000</f>
        <v>808819.65194</v>
      </c>
      <c r="F12" s="31">
        <f>216028705.47/1000</f>
        <v>216028.70547</v>
      </c>
      <c r="G12" s="31">
        <v>831038.05539</v>
      </c>
      <c r="H12" s="31">
        <v>233226.41363999998</v>
      </c>
      <c r="I12" s="31">
        <v>580627.727</v>
      </c>
      <c r="J12" s="31">
        <v>223215.699</v>
      </c>
      <c r="K12" s="32">
        <v>8.91</v>
      </c>
      <c r="L12" s="39">
        <v>5.05</v>
      </c>
      <c r="M12" s="11">
        <v>8.9</v>
      </c>
      <c r="N12" s="11">
        <v>5.14</v>
      </c>
      <c r="O12" s="12">
        <v>9.38</v>
      </c>
      <c r="P12" s="13">
        <v>4.42</v>
      </c>
      <c r="S12" s="57"/>
      <c r="U12" s="57"/>
      <c r="V12" s="57"/>
    </row>
    <row r="13" spans="1:22" ht="12.75">
      <c r="A13" s="2"/>
      <c r="B13" s="28" t="s">
        <v>4</v>
      </c>
      <c r="C13" s="51">
        <v>2</v>
      </c>
      <c r="D13" s="52">
        <v>1</v>
      </c>
      <c r="E13" s="34">
        <v>790154.76095</v>
      </c>
      <c r="F13" s="34">
        <v>937405.508253</v>
      </c>
      <c r="G13" s="34">
        <v>813465.29377</v>
      </c>
      <c r="H13" s="34">
        <v>1029795.657226</v>
      </c>
      <c r="I13" s="34">
        <v>655723.106</v>
      </c>
      <c r="J13" s="34">
        <v>1191635.798</v>
      </c>
      <c r="K13" s="33">
        <v>7.65</v>
      </c>
      <c r="L13" s="35">
        <v>4.13</v>
      </c>
      <c r="M13" s="14">
        <v>7.79</v>
      </c>
      <c r="N13" s="14">
        <v>4.14</v>
      </c>
      <c r="O13" s="15">
        <v>8.68</v>
      </c>
      <c r="P13" s="16">
        <v>4.75</v>
      </c>
      <c r="S13" s="57"/>
      <c r="U13" s="57"/>
      <c r="V13" s="57"/>
    </row>
    <row r="14" spans="1:22" ht="12.75">
      <c r="A14" s="2"/>
      <c r="B14" s="28" t="s">
        <v>15</v>
      </c>
      <c r="C14" s="51">
        <v>3</v>
      </c>
      <c r="D14" s="52">
        <v>0</v>
      </c>
      <c r="E14" s="34">
        <f>144105501.98/1000</f>
        <v>144105.50198</v>
      </c>
      <c r="F14" s="34">
        <f>85543765.1/1000</f>
        <v>85543.76509999999</v>
      </c>
      <c r="G14" s="34">
        <v>119854.196</v>
      </c>
      <c r="H14" s="34">
        <v>89484.51632</v>
      </c>
      <c r="I14" s="34">
        <v>125285.195</v>
      </c>
      <c r="J14" s="34">
        <v>196458.263</v>
      </c>
      <c r="K14" s="33">
        <v>6.82</v>
      </c>
      <c r="L14" s="35">
        <v>4.46</v>
      </c>
      <c r="M14" s="14">
        <v>6.42</v>
      </c>
      <c r="N14" s="14">
        <v>4.45272979322061</v>
      </c>
      <c r="O14" s="15">
        <v>7.25</v>
      </c>
      <c r="P14" s="16">
        <v>4.99740527541083</v>
      </c>
      <c r="S14" s="57"/>
      <c r="U14" s="57"/>
      <c r="V14" s="57"/>
    </row>
    <row r="15" spans="1:22" ht="12.75">
      <c r="A15" s="2"/>
      <c r="B15" s="28" t="s">
        <v>5</v>
      </c>
      <c r="C15" s="51">
        <v>638</v>
      </c>
      <c r="D15" s="52">
        <v>0</v>
      </c>
      <c r="E15" s="34">
        <f>2273071042.35001/1000</f>
        <v>2273071.04235001</v>
      </c>
      <c r="F15" s="34">
        <f>6708919/1000</f>
        <v>6708.919</v>
      </c>
      <c r="G15" s="34">
        <v>2301981.51008001</v>
      </c>
      <c r="H15" s="34">
        <v>6959.8592</v>
      </c>
      <c r="I15" s="34">
        <v>1953644.044</v>
      </c>
      <c r="J15" s="34">
        <v>0</v>
      </c>
      <c r="K15" s="33">
        <v>9.39571334972005</v>
      </c>
      <c r="L15" s="35">
        <v>4.15</v>
      </c>
      <c r="M15" s="14">
        <v>9.16707665141781</v>
      </c>
      <c r="N15" s="14">
        <v>4.15</v>
      </c>
      <c r="O15" s="15">
        <v>9.40489600511521</v>
      </c>
      <c r="P15" s="16">
        <v>0</v>
      </c>
      <c r="S15" s="57"/>
      <c r="U15" s="57"/>
      <c r="V15" s="57"/>
    </row>
    <row r="16" spans="1:22" ht="12.75">
      <c r="A16" s="2"/>
      <c r="B16" s="28" t="s">
        <v>33</v>
      </c>
      <c r="C16" s="51">
        <v>0</v>
      </c>
      <c r="D16" s="52">
        <v>1</v>
      </c>
      <c r="E16" s="34">
        <f>233654115.69/1000</f>
        <v>233654.11569</v>
      </c>
      <c r="F16" s="34">
        <f>376503953.24/1000</f>
        <v>376503.95324</v>
      </c>
      <c r="G16" s="34">
        <v>213959.58784</v>
      </c>
      <c r="H16" s="34">
        <v>395455.52512</v>
      </c>
      <c r="I16" s="34">
        <v>257235.142</v>
      </c>
      <c r="J16" s="34">
        <v>257537.227</v>
      </c>
      <c r="K16" s="33">
        <v>15.6212946266442</v>
      </c>
      <c r="L16" s="35">
        <v>4.45750895778828</v>
      </c>
      <c r="M16" s="14">
        <v>16.2792412723691</v>
      </c>
      <c r="N16" s="14">
        <v>4.47512043975738</v>
      </c>
      <c r="O16" s="15">
        <v>15.0939808649471</v>
      </c>
      <c r="P16" s="16">
        <v>4.73</v>
      </c>
      <c r="S16" s="57"/>
      <c r="U16" s="57"/>
      <c r="V16" s="57"/>
    </row>
    <row r="17" spans="1:22" ht="12" customHeight="1">
      <c r="A17" s="2"/>
      <c r="B17" s="28" t="s">
        <v>8</v>
      </c>
      <c r="C17" s="51">
        <v>0</v>
      </c>
      <c r="D17" s="52">
        <v>0</v>
      </c>
      <c r="E17" s="34">
        <f aca="true" t="shared" si="0" ref="E17:F21">0/1000</f>
        <v>0</v>
      </c>
      <c r="F17" s="34">
        <f t="shared" si="0"/>
        <v>0</v>
      </c>
      <c r="G17" s="29">
        <v>0</v>
      </c>
      <c r="H17" s="29">
        <v>0</v>
      </c>
      <c r="I17" s="29">
        <v>0</v>
      </c>
      <c r="J17" s="29">
        <v>0</v>
      </c>
      <c r="K17" s="33">
        <v>0</v>
      </c>
      <c r="L17" s="35">
        <v>0</v>
      </c>
      <c r="M17" s="14">
        <v>0</v>
      </c>
      <c r="N17" s="14">
        <v>0</v>
      </c>
      <c r="O17" s="15">
        <v>0</v>
      </c>
      <c r="P17" s="16">
        <v>0</v>
      </c>
      <c r="S17" s="57"/>
      <c r="U17" s="57"/>
      <c r="V17" s="57"/>
    </row>
    <row r="18" spans="1:22" ht="12.75">
      <c r="A18" s="2"/>
      <c r="B18" s="28" t="s">
        <v>0</v>
      </c>
      <c r="C18" s="51">
        <v>0</v>
      </c>
      <c r="D18" s="52">
        <v>0</v>
      </c>
      <c r="E18" s="34">
        <f t="shared" si="0"/>
        <v>0</v>
      </c>
      <c r="F18" s="34">
        <f t="shared" si="0"/>
        <v>0</v>
      </c>
      <c r="G18" s="29">
        <v>0</v>
      </c>
      <c r="H18" s="29">
        <v>0</v>
      </c>
      <c r="I18" s="29">
        <v>0</v>
      </c>
      <c r="J18" s="29">
        <v>0</v>
      </c>
      <c r="K18" s="33">
        <v>0</v>
      </c>
      <c r="L18" s="35">
        <v>0</v>
      </c>
      <c r="M18" s="14">
        <v>0</v>
      </c>
      <c r="N18" s="14">
        <v>0</v>
      </c>
      <c r="O18" s="15">
        <v>0</v>
      </c>
      <c r="P18" s="16">
        <v>0</v>
      </c>
      <c r="S18" s="57"/>
      <c r="U18" s="57"/>
      <c r="V18" s="57"/>
    </row>
    <row r="19" spans="1:22" ht="12.75">
      <c r="A19" s="2"/>
      <c r="B19" s="28" t="s">
        <v>28</v>
      </c>
      <c r="C19" s="51">
        <v>0</v>
      </c>
      <c r="D19" s="52">
        <v>0</v>
      </c>
      <c r="E19" s="34">
        <f t="shared" si="0"/>
        <v>0</v>
      </c>
      <c r="F19" s="34">
        <f t="shared" si="0"/>
        <v>0</v>
      </c>
      <c r="G19" s="29">
        <v>0</v>
      </c>
      <c r="H19" s="29">
        <v>0</v>
      </c>
      <c r="I19" s="29">
        <v>5026.174</v>
      </c>
      <c r="J19" s="29">
        <v>0</v>
      </c>
      <c r="K19" s="33">
        <v>0</v>
      </c>
      <c r="L19" s="35">
        <v>0</v>
      </c>
      <c r="M19" s="14">
        <v>0</v>
      </c>
      <c r="N19" s="14">
        <v>0</v>
      </c>
      <c r="O19" s="15">
        <v>9.5</v>
      </c>
      <c r="P19" s="16">
        <v>0</v>
      </c>
      <c r="S19" s="57"/>
      <c r="U19" s="57"/>
      <c r="V19" s="57"/>
    </row>
    <row r="20" spans="1:22" ht="25.5">
      <c r="A20" s="2"/>
      <c r="B20" s="28" t="s">
        <v>47</v>
      </c>
      <c r="C20" s="51">
        <v>0</v>
      </c>
      <c r="D20" s="52">
        <v>0</v>
      </c>
      <c r="E20" s="34">
        <f t="shared" si="0"/>
        <v>0</v>
      </c>
      <c r="F20" s="34">
        <f t="shared" si="0"/>
        <v>0</v>
      </c>
      <c r="G20" s="29">
        <v>0</v>
      </c>
      <c r="H20" s="29">
        <v>0</v>
      </c>
      <c r="I20" s="29">
        <v>0</v>
      </c>
      <c r="J20" s="29">
        <v>0</v>
      </c>
      <c r="K20" s="33">
        <v>0</v>
      </c>
      <c r="L20" s="35">
        <v>0</v>
      </c>
      <c r="M20" s="14">
        <v>0</v>
      </c>
      <c r="N20" s="14">
        <v>0</v>
      </c>
      <c r="O20" s="15">
        <v>0</v>
      </c>
      <c r="P20" s="16">
        <v>0</v>
      </c>
      <c r="S20" s="57"/>
      <c r="U20" s="57"/>
      <c r="V20" s="57"/>
    </row>
    <row r="21" spans="1:22" ht="12.75">
      <c r="A21" s="2"/>
      <c r="B21" s="28" t="s">
        <v>49</v>
      </c>
      <c r="C21" s="51">
        <v>0</v>
      </c>
      <c r="D21" s="52">
        <v>0</v>
      </c>
      <c r="E21" s="34">
        <f t="shared" si="0"/>
        <v>0</v>
      </c>
      <c r="F21" s="34">
        <f t="shared" si="0"/>
        <v>0</v>
      </c>
      <c r="G21" s="29">
        <v>0</v>
      </c>
      <c r="H21" s="29">
        <v>0</v>
      </c>
      <c r="I21" s="29">
        <v>0</v>
      </c>
      <c r="J21" s="29">
        <v>0</v>
      </c>
      <c r="K21" s="33">
        <v>0</v>
      </c>
      <c r="L21" s="35">
        <v>0</v>
      </c>
      <c r="M21" s="14">
        <v>0</v>
      </c>
      <c r="N21" s="14">
        <v>0</v>
      </c>
      <c r="O21" s="15">
        <v>0</v>
      </c>
      <c r="P21" s="16">
        <v>0</v>
      </c>
      <c r="S21" s="57"/>
      <c r="U21" s="57"/>
      <c r="V21" s="57"/>
    </row>
    <row r="22" spans="1:22" ht="25.5">
      <c r="A22" s="2"/>
      <c r="B22" s="28" t="s">
        <v>34</v>
      </c>
      <c r="C22" s="51">
        <v>0</v>
      </c>
      <c r="D22" s="52">
        <v>0</v>
      </c>
      <c r="E22" s="34">
        <f>3276174/1000</f>
        <v>3276.174</v>
      </c>
      <c r="F22" s="34">
        <f>0/1000</f>
        <v>0</v>
      </c>
      <c r="G22" s="29">
        <v>3276.35264</v>
      </c>
      <c r="H22" s="29">
        <v>0</v>
      </c>
      <c r="I22" s="29">
        <v>0</v>
      </c>
      <c r="J22" s="29">
        <v>0</v>
      </c>
      <c r="K22" s="33">
        <v>9.5</v>
      </c>
      <c r="L22" s="35">
        <v>0</v>
      </c>
      <c r="M22" s="14">
        <v>9.5</v>
      </c>
      <c r="N22" s="14">
        <v>0</v>
      </c>
      <c r="O22" s="15">
        <v>0</v>
      </c>
      <c r="P22" s="16">
        <v>0</v>
      </c>
      <c r="S22" s="57"/>
      <c r="U22" s="57"/>
      <c r="V22" s="57"/>
    </row>
    <row r="23" spans="1:22" ht="12.75">
      <c r="A23" s="2"/>
      <c r="B23" s="28" t="s">
        <v>27</v>
      </c>
      <c r="C23" s="51">
        <v>2</v>
      </c>
      <c r="D23" s="52">
        <v>2</v>
      </c>
      <c r="E23" s="34">
        <f>106473235.01/1000</f>
        <v>106473.23501</v>
      </c>
      <c r="F23" s="34">
        <f>677349447.8/1000</f>
        <v>677349.4478</v>
      </c>
      <c r="G23" s="34">
        <v>104076.75943</v>
      </c>
      <c r="H23" s="34">
        <v>689453.46201</v>
      </c>
      <c r="I23" s="34">
        <v>90475.77</v>
      </c>
      <c r="J23" s="34">
        <v>664103.127</v>
      </c>
      <c r="K23" s="33">
        <v>8.77</v>
      </c>
      <c r="L23" s="35">
        <v>4.78</v>
      </c>
      <c r="M23" s="14">
        <v>8.89</v>
      </c>
      <c r="N23" s="14">
        <v>4.96</v>
      </c>
      <c r="O23" s="15">
        <v>9.79</v>
      </c>
      <c r="P23" s="16">
        <v>5.32</v>
      </c>
      <c r="S23" s="57"/>
      <c r="U23" s="57"/>
      <c r="V23" s="57"/>
    </row>
    <row r="24" spans="1:22" ht="12.75">
      <c r="A24" s="2"/>
      <c r="B24" s="28" t="s">
        <v>12</v>
      </c>
      <c r="C24" s="51">
        <v>16</v>
      </c>
      <c r="D24" s="52">
        <v>8</v>
      </c>
      <c r="E24" s="34">
        <v>1235081.53403</v>
      </c>
      <c r="F24" s="34">
        <v>2222792.4031209997</v>
      </c>
      <c r="G24" s="29">
        <v>1259492.8416600002</v>
      </c>
      <c r="H24" s="29">
        <v>2289690.286674</v>
      </c>
      <c r="I24" s="29">
        <v>1004570.384</v>
      </c>
      <c r="J24" s="29">
        <v>2183077.988</v>
      </c>
      <c r="K24" s="33">
        <v>7.34</v>
      </c>
      <c r="L24" s="35">
        <v>4.28</v>
      </c>
      <c r="M24" s="14">
        <v>7.49</v>
      </c>
      <c r="N24" s="14">
        <v>4.28</v>
      </c>
      <c r="O24" s="15">
        <v>7.87</v>
      </c>
      <c r="P24" s="16">
        <v>4.56</v>
      </c>
      <c r="S24" s="57"/>
      <c r="U24" s="57"/>
      <c r="V24" s="57"/>
    </row>
    <row r="25" spans="1:22" ht="12.75">
      <c r="A25" s="2"/>
      <c r="B25" s="28" t="s">
        <v>35</v>
      </c>
      <c r="C25" s="51">
        <v>0</v>
      </c>
      <c r="D25" s="52">
        <v>0</v>
      </c>
      <c r="E25" s="34">
        <f>(18332507+0)/1000</f>
        <v>18332.507</v>
      </c>
      <c r="F25" s="34">
        <f>(211666354.06+0)/1000</f>
        <v>211666.35406</v>
      </c>
      <c r="G25" s="34">
        <v>19367.452</v>
      </c>
      <c r="H25" s="34">
        <v>223918.66336</v>
      </c>
      <c r="I25" s="34">
        <v>16075.324</v>
      </c>
      <c r="J25" s="34">
        <v>228889.61</v>
      </c>
      <c r="K25" s="33">
        <v>9.03</v>
      </c>
      <c r="L25" s="35">
        <v>4.58255253319593</v>
      </c>
      <c r="M25" s="14">
        <v>9.03297960929502</v>
      </c>
      <c r="N25" s="14">
        <v>4.57</v>
      </c>
      <c r="O25" s="15">
        <v>9.48</v>
      </c>
      <c r="P25" s="16">
        <v>4.62</v>
      </c>
      <c r="S25" s="57"/>
      <c r="U25" s="57"/>
      <c r="V25" s="57"/>
    </row>
    <row r="26" spans="1:22" ht="12.75">
      <c r="A26" s="2"/>
      <c r="B26" s="28" t="s">
        <v>38</v>
      </c>
      <c r="C26" s="51">
        <v>13</v>
      </c>
      <c r="D26" s="52">
        <v>0</v>
      </c>
      <c r="E26" s="34">
        <v>1991365.28352</v>
      </c>
      <c r="F26" s="34">
        <v>0</v>
      </c>
      <c r="G26" s="34">
        <v>1999040.78378</v>
      </c>
      <c r="H26" s="34">
        <v>0</v>
      </c>
      <c r="I26" s="34">
        <v>1363559.659</v>
      </c>
      <c r="J26" s="34">
        <v>0</v>
      </c>
      <c r="K26" s="33">
        <v>7.59</v>
      </c>
      <c r="L26" s="35">
        <v>0</v>
      </c>
      <c r="M26" s="14">
        <v>7.59</v>
      </c>
      <c r="N26" s="14">
        <v>0</v>
      </c>
      <c r="O26" s="15">
        <v>7.97</v>
      </c>
      <c r="P26" s="16">
        <v>0</v>
      </c>
      <c r="S26" s="57"/>
      <c r="U26" s="57"/>
      <c r="V26" s="57"/>
    </row>
    <row r="27" spans="1:22" ht="12.75">
      <c r="A27" s="2"/>
      <c r="B27" s="28" t="s">
        <v>18</v>
      </c>
      <c r="C27" s="51">
        <v>0</v>
      </c>
      <c r="D27" s="52">
        <v>0</v>
      </c>
      <c r="E27" s="34">
        <f>126775817.62/1000</f>
        <v>126775.81762</v>
      </c>
      <c r="F27" s="34">
        <f>0/1000</f>
        <v>0</v>
      </c>
      <c r="G27" s="34">
        <v>103429.01143000001</v>
      </c>
      <c r="H27" s="34">
        <v>0</v>
      </c>
      <c r="I27" s="34">
        <v>1546.131</v>
      </c>
      <c r="J27" s="34">
        <v>650.759</v>
      </c>
      <c r="K27" s="33">
        <v>8.03973993774665</v>
      </c>
      <c r="L27" s="35">
        <v>0</v>
      </c>
      <c r="M27" s="14">
        <v>8.04881640151242</v>
      </c>
      <c r="N27" s="14">
        <v>0</v>
      </c>
      <c r="O27" s="15">
        <v>10.32</v>
      </c>
      <c r="P27" s="16">
        <v>5.75</v>
      </c>
      <c r="S27" s="57"/>
      <c r="U27" s="57"/>
      <c r="V27" s="57"/>
    </row>
    <row r="28" spans="1:22" ht="12.75">
      <c r="A28" s="2"/>
      <c r="B28" s="28" t="s">
        <v>39</v>
      </c>
      <c r="C28" s="51">
        <v>80</v>
      </c>
      <c r="D28" s="52">
        <v>0</v>
      </c>
      <c r="E28" s="34">
        <f>(353915268.3+0)/1000</f>
        <v>353915.2683</v>
      </c>
      <c r="F28" s="34">
        <f>(10326235.25+0)/1000</f>
        <v>10326.23525</v>
      </c>
      <c r="G28" s="34">
        <v>344439.8702</v>
      </c>
      <c r="H28" s="34">
        <v>10691.542220000001</v>
      </c>
      <c r="I28" s="34">
        <v>217187.255</v>
      </c>
      <c r="J28" s="34">
        <v>4700.531</v>
      </c>
      <c r="K28" s="33">
        <v>9.44</v>
      </c>
      <c r="L28" s="35">
        <v>4.2792569680223</v>
      </c>
      <c r="M28" s="14">
        <v>9.27</v>
      </c>
      <c r="N28" s="14">
        <v>4.42</v>
      </c>
      <c r="O28" s="15">
        <v>8.86</v>
      </c>
      <c r="P28" s="16">
        <v>6.18</v>
      </c>
      <c r="S28" s="57"/>
      <c r="U28" s="57"/>
      <c r="V28" s="57"/>
    </row>
    <row r="29" spans="1:22" ht="25.5">
      <c r="A29" s="2"/>
      <c r="B29" s="28" t="s">
        <v>1</v>
      </c>
      <c r="C29" s="51">
        <v>2</v>
      </c>
      <c r="D29" s="52">
        <v>0</v>
      </c>
      <c r="E29" s="36">
        <v>472090.11551</v>
      </c>
      <c r="F29" s="36">
        <v>203705.56336899998</v>
      </c>
      <c r="G29" s="34">
        <v>471375.18607999996</v>
      </c>
      <c r="H29" s="34">
        <v>215646.34884700002</v>
      </c>
      <c r="I29" s="34">
        <v>497301.66</v>
      </c>
      <c r="J29" s="34">
        <v>182303.574</v>
      </c>
      <c r="K29" s="33">
        <v>7.78</v>
      </c>
      <c r="L29" s="35">
        <v>4.14</v>
      </c>
      <c r="M29" s="14">
        <v>7.74</v>
      </c>
      <c r="N29" s="14">
        <v>4.14</v>
      </c>
      <c r="O29" s="15">
        <v>9.37</v>
      </c>
      <c r="P29" s="16">
        <v>4.13726890395357</v>
      </c>
      <c r="S29" s="57"/>
      <c r="U29" s="57"/>
      <c r="V29" s="57"/>
    </row>
    <row r="30" spans="1:22" ht="12.75">
      <c r="A30" s="2"/>
      <c r="B30" s="28" t="s">
        <v>10</v>
      </c>
      <c r="C30" s="53">
        <v>1</v>
      </c>
      <c r="D30" s="54">
        <v>0</v>
      </c>
      <c r="E30" s="37">
        <f>34492692.93/1000</f>
        <v>34492.69293</v>
      </c>
      <c r="F30" s="37">
        <f>38248717.1/1000</f>
        <v>38248.7171</v>
      </c>
      <c r="G30" s="30">
        <v>41801.20132</v>
      </c>
      <c r="H30" s="30">
        <v>39638.326270000005</v>
      </c>
      <c r="I30" s="30">
        <v>35514.615</v>
      </c>
      <c r="J30" s="30">
        <v>17407.312</v>
      </c>
      <c r="K30" s="41">
        <v>8.75</v>
      </c>
      <c r="L30" s="40">
        <v>4.96</v>
      </c>
      <c r="M30" s="17">
        <v>8.39</v>
      </c>
      <c r="N30" s="17">
        <v>4.97459416289072</v>
      </c>
      <c r="O30" s="18">
        <v>9.23</v>
      </c>
      <c r="P30" s="19">
        <v>4.55184332953696</v>
      </c>
      <c r="R30" s="57"/>
      <c r="S30" s="57"/>
      <c r="U30" s="57"/>
      <c r="V30" s="57"/>
    </row>
    <row r="31" spans="1:22" ht="13.5" thickBot="1">
      <c r="A31" s="2"/>
      <c r="B31" s="20" t="s">
        <v>14</v>
      </c>
      <c r="C31" s="55">
        <v>6661</v>
      </c>
      <c r="D31" s="56">
        <v>1124</v>
      </c>
      <c r="E31" s="42">
        <v>380823.32355000003</v>
      </c>
      <c r="F31" s="42">
        <v>122107.191586</v>
      </c>
      <c r="G31" s="42">
        <v>365437.98832</v>
      </c>
      <c r="H31" s="42">
        <v>125767.980088</v>
      </c>
      <c r="I31" s="42">
        <v>341221.346</v>
      </c>
      <c r="J31" s="42">
        <v>134042.558</v>
      </c>
      <c r="K31" s="38">
        <v>10.49</v>
      </c>
      <c r="L31" s="43">
        <v>2.41</v>
      </c>
      <c r="M31" s="44">
        <v>10.73</v>
      </c>
      <c r="N31" s="43">
        <v>2.44</v>
      </c>
      <c r="O31" s="45">
        <v>10.08</v>
      </c>
      <c r="P31" s="46">
        <v>3.52</v>
      </c>
      <c r="R31" s="57"/>
      <c r="S31" s="57"/>
      <c r="U31" s="57"/>
      <c r="V31" s="57"/>
    </row>
    <row r="32" spans="1:22" ht="12.75">
      <c r="A32" s="2"/>
      <c r="B32" s="2"/>
      <c r="F32" s="47"/>
      <c r="G32" s="47"/>
      <c r="H32" s="47"/>
      <c r="I32" s="47"/>
      <c r="J32" s="47"/>
      <c r="K32" s="48"/>
      <c r="L32" s="47"/>
      <c r="R32" s="57"/>
      <c r="S32" s="57"/>
      <c r="U32" s="57"/>
      <c r="V32" s="57"/>
    </row>
    <row r="33" spans="1:22" ht="12.75">
      <c r="A33" s="2"/>
      <c r="B33" s="21" t="s">
        <v>17</v>
      </c>
      <c r="K33" s="2"/>
      <c r="R33" s="57"/>
      <c r="S33" s="57"/>
      <c r="U33" s="57"/>
      <c r="V33" s="57"/>
    </row>
    <row r="34" spans="1:22" ht="15" customHeight="1">
      <c r="A34" s="2"/>
      <c r="B34" s="64" t="s">
        <v>25</v>
      </c>
      <c r="C34" s="64"/>
      <c r="D34" s="64"/>
      <c r="E34" s="64"/>
      <c r="F34" s="64"/>
      <c r="G34" s="64"/>
      <c r="H34" s="64"/>
      <c r="I34" s="64"/>
      <c r="J34" s="64"/>
      <c r="K34" s="64"/>
      <c r="L34" s="64"/>
      <c r="M34" s="64"/>
      <c r="N34" s="64"/>
      <c r="O34" s="64"/>
      <c r="P34" s="64"/>
      <c r="S34" s="25"/>
      <c r="T34" s="57"/>
      <c r="U34" s="57"/>
      <c r="V34" s="57"/>
    </row>
    <row r="35" spans="1:19" ht="12" customHeight="1">
      <c r="A35" s="2"/>
      <c r="B35" s="21" t="s">
        <v>46</v>
      </c>
      <c r="S35" s="2"/>
    </row>
    <row r="36" spans="1:19" ht="12" customHeight="1">
      <c r="A36" s="2"/>
      <c r="B36" s="21" t="s">
        <v>16</v>
      </c>
      <c r="S36" s="2"/>
    </row>
    <row r="37" spans="1:19" ht="22.5" customHeight="1">
      <c r="A37" s="2"/>
      <c r="B37" s="64" t="s">
        <v>43</v>
      </c>
      <c r="C37" s="64"/>
      <c r="D37" s="64"/>
      <c r="E37" s="64"/>
      <c r="F37" s="64"/>
      <c r="G37" s="64"/>
      <c r="H37" s="64"/>
      <c r="I37" s="64"/>
      <c r="J37" s="64"/>
      <c r="K37" s="64"/>
      <c r="L37" s="64"/>
      <c r="M37" s="64"/>
      <c r="N37" s="64"/>
      <c r="O37" s="64"/>
      <c r="P37" s="64"/>
      <c r="S37" s="2"/>
    </row>
    <row r="38" spans="1:19" ht="12.75">
      <c r="A38" s="2"/>
      <c r="B38" s="21" t="s">
        <v>6</v>
      </c>
      <c r="S38" s="2"/>
    </row>
    <row r="39" spans="1:19" ht="12.75">
      <c r="A39" s="2"/>
      <c r="B39" s="2"/>
      <c r="S39" s="2"/>
    </row>
    <row r="40" spans="1:19" ht="12.75">
      <c r="A40" s="2"/>
      <c r="B40" s="2" t="s">
        <v>48</v>
      </c>
      <c r="S40" s="2"/>
    </row>
    <row r="41" spans="1:19" ht="12.75">
      <c r="A41" s="2"/>
      <c r="B41" s="2" t="s">
        <v>51</v>
      </c>
      <c r="G41" s="1" t="s">
        <v>31</v>
      </c>
      <c r="S41" s="2"/>
    </row>
    <row r="42" spans="1:19" ht="12.75">
      <c r="A42" s="2"/>
      <c r="B42" s="2"/>
      <c r="S42" s="2"/>
    </row>
    <row r="43" spans="1:19" ht="12.75">
      <c r="A43" s="2"/>
      <c r="B43" s="2" t="s">
        <v>30</v>
      </c>
      <c r="S43" s="2"/>
    </row>
    <row r="44" spans="1:19" ht="12.75">
      <c r="A44" s="2"/>
      <c r="B44" s="2"/>
      <c r="S44" s="2"/>
    </row>
    <row r="45" spans="1:19" ht="12.75">
      <c r="A45" s="2"/>
      <c r="B45" s="2"/>
      <c r="S45" s="2"/>
    </row>
    <row r="46" spans="1:19" ht="21" customHeight="1">
      <c r="A46" s="2"/>
      <c r="B46" s="2" t="s">
        <v>50</v>
      </c>
      <c r="S46" s="2"/>
    </row>
  </sheetData>
  <sheetProtection/>
  <mergeCells count="20">
    <mergeCell ref="E8:J8"/>
    <mergeCell ref="K8:P8"/>
    <mergeCell ref="D9:D10"/>
    <mergeCell ref="E9:F9"/>
    <mergeCell ref="B3:L3"/>
    <mergeCell ref="B4:L4"/>
    <mergeCell ref="B6:L6"/>
    <mergeCell ref="M3:P3"/>
    <mergeCell ref="M4:P4"/>
    <mergeCell ref="M5:P5"/>
    <mergeCell ref="K9:L9"/>
    <mergeCell ref="G9:H9"/>
    <mergeCell ref="M9:N9"/>
    <mergeCell ref="I9:J9"/>
    <mergeCell ref="B34:P34"/>
    <mergeCell ref="B37:P37"/>
    <mergeCell ref="B8:B10"/>
    <mergeCell ref="O9:P9"/>
    <mergeCell ref="C9:C10"/>
    <mergeCell ref="C8:D8"/>
  </mergeCells>
  <printOptions horizontalCentered="1"/>
  <pageMargins left="0" right="0" top="0" bottom="0" header="0.5118110236220472" footer="0.5118110236220472"/>
  <pageSetup horizontalDpi="300" verticalDpi="300" orientation="landscape" paperSize="9" scale="80" r:id="rId2"/>
  <colBreaks count="1" manualBreakCount="1">
    <brk id="16" max="65535" man="1"/>
  </colBreaks>
  <drawing r:id="rId1"/>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9.140625" defaultRowHeight="12.75"/>
  <cols>
    <col min="1" max="2" width="9.140625" style="0" customWidth="1"/>
    <col min="3" max="9" width="16.57421875" style="23" customWidth="1"/>
  </cols>
  <sheetData>
    <row r="1" spans="1:2" ht="12.75">
      <c r="A1" s="22"/>
      <c r="B1" s="22"/>
    </row>
    <row r="2" spans="1:2" ht="12.75">
      <c r="A2" s="22"/>
      <c r="B2" s="22"/>
    </row>
    <row r="3" spans="1:2" ht="12.75">
      <c r="A3" s="22"/>
      <c r="B3" s="22"/>
    </row>
    <row r="4" spans="1:2" ht="12.75">
      <c r="A4" s="22"/>
      <c r="B4" s="22"/>
    </row>
    <row r="5" spans="1:2" ht="12.75">
      <c r="A5" s="22"/>
      <c r="B5" s="22"/>
    </row>
    <row r="6" spans="1:2" ht="12.75">
      <c r="A6" s="22"/>
      <c r="B6" s="22"/>
    </row>
    <row r="7" spans="1:2" ht="12.75">
      <c r="A7" s="22"/>
      <c r="B7" s="22"/>
    </row>
    <row r="8" spans="1:2" ht="12.75">
      <c r="A8" s="22"/>
      <c r="B8" s="22"/>
    </row>
    <row r="9" spans="1:2" ht="12.75">
      <c r="A9" s="22"/>
      <c r="B9" s="22"/>
    </row>
    <row r="10" spans="1:2" ht="12.75">
      <c r="A10" s="22"/>
      <c r="B10" s="22"/>
    </row>
    <row r="11" spans="1:2" ht="12.75">
      <c r="A11" s="22"/>
      <c r="B11" s="22"/>
    </row>
    <row r="12" spans="1:9" ht="12.75">
      <c r="A12" s="22">
        <v>59</v>
      </c>
      <c r="B12" s="22">
        <v>1</v>
      </c>
      <c r="C12" s="23">
        <v>808819651.94</v>
      </c>
      <c r="D12" s="23">
        <v>216028705.47</v>
      </c>
      <c r="E12" s="23">
        <v>831038055.39</v>
      </c>
      <c r="F12" s="23">
        <v>233226413.64</v>
      </c>
      <c r="G12" s="23">
        <v>725093419.45</v>
      </c>
      <c r="H12" s="23">
        <v>294996024.28</v>
      </c>
      <c r="I12" s="23">
        <v>1452642971.679</v>
      </c>
    </row>
    <row r="13" spans="1:9" ht="12.75">
      <c r="A13" s="22">
        <v>2</v>
      </c>
      <c r="B13" s="22">
        <v>1</v>
      </c>
      <c r="C13" s="23">
        <v>699350930.67</v>
      </c>
      <c r="D13" s="23">
        <v>1028209338.46</v>
      </c>
      <c r="E13" s="23">
        <v>719401167.35</v>
      </c>
      <c r="F13" s="23">
        <v>1123859783.59</v>
      </c>
      <c r="G13" s="23">
        <v>736553880.46</v>
      </c>
      <c r="H13" s="23">
        <v>1239555745.09</v>
      </c>
      <c r="I13" s="23">
        <v>4885525598.6079</v>
      </c>
    </row>
    <row r="14" spans="1:9" ht="12.75">
      <c r="A14" s="22">
        <v>4</v>
      </c>
      <c r="B14" s="22">
        <v>0</v>
      </c>
      <c r="C14" s="23">
        <v>144105501.98</v>
      </c>
      <c r="D14" s="23">
        <v>85543765.1</v>
      </c>
      <c r="E14" s="23">
        <v>119854196</v>
      </c>
      <c r="F14" s="23">
        <v>89484516.32</v>
      </c>
      <c r="G14" s="23">
        <v>102563394.47</v>
      </c>
      <c r="H14" s="23">
        <v>250164618.23</v>
      </c>
      <c r="I14" s="23">
        <v>1205296157.1</v>
      </c>
    </row>
    <row r="15" spans="1:9" ht="12.75">
      <c r="A15" s="22">
        <v>638</v>
      </c>
      <c r="B15" s="22">
        <v>0</v>
      </c>
      <c r="C15" s="23">
        <v>2273071042.35001</v>
      </c>
      <c r="D15" s="23">
        <v>6708919</v>
      </c>
      <c r="E15" s="23">
        <v>2301981510.08</v>
      </c>
      <c r="F15" s="23">
        <v>6959859.2</v>
      </c>
      <c r="G15" s="23">
        <v>2343378536.26</v>
      </c>
      <c r="H15" s="23">
        <v>6693023.75</v>
      </c>
      <c r="I15" s="23">
        <v>27776048.5625</v>
      </c>
    </row>
    <row r="16" spans="1:9" ht="12.75">
      <c r="A16" s="22">
        <v>0</v>
      </c>
      <c r="B16" s="22">
        <v>1</v>
      </c>
      <c r="C16" s="23">
        <v>233654115.69</v>
      </c>
      <c r="D16" s="23">
        <v>376503953.24</v>
      </c>
      <c r="E16" s="23">
        <v>213959587.84</v>
      </c>
      <c r="F16" s="23">
        <v>395455525.12</v>
      </c>
      <c r="G16" s="23">
        <v>205171988.81</v>
      </c>
      <c r="H16" s="23">
        <v>322820915.74</v>
      </c>
      <c r="I16" s="23">
        <v>1448644506.7625</v>
      </c>
    </row>
    <row r="17" spans="1:9" ht="12.75">
      <c r="A17" s="22">
        <v>0</v>
      </c>
      <c r="B17" s="22">
        <v>0</v>
      </c>
      <c r="C17" s="23">
        <v>0</v>
      </c>
      <c r="D17" s="23">
        <v>0</v>
      </c>
      <c r="E17" s="23">
        <v>0</v>
      </c>
      <c r="F17" s="23">
        <v>0</v>
      </c>
      <c r="G17" s="23">
        <v>0</v>
      </c>
      <c r="H17" s="23">
        <v>0</v>
      </c>
      <c r="I17" s="23">
        <v>0</v>
      </c>
    </row>
    <row r="18" spans="1:9" ht="12.75">
      <c r="A18" s="22">
        <v>0</v>
      </c>
      <c r="B18" s="22">
        <v>0</v>
      </c>
      <c r="C18" s="23">
        <v>0</v>
      </c>
      <c r="D18" s="23">
        <v>0</v>
      </c>
      <c r="E18" s="23">
        <v>0</v>
      </c>
      <c r="F18" s="23">
        <v>0</v>
      </c>
      <c r="G18" s="23">
        <v>0</v>
      </c>
      <c r="H18" s="23">
        <v>0</v>
      </c>
      <c r="I18" s="23">
        <v>0</v>
      </c>
    </row>
    <row r="19" spans="1:9" ht="12.75">
      <c r="A19" s="22">
        <v>0</v>
      </c>
      <c r="B19" s="22">
        <v>0</v>
      </c>
      <c r="C19" s="23">
        <v>0</v>
      </c>
      <c r="D19" s="23">
        <v>0</v>
      </c>
      <c r="E19" s="23">
        <v>0</v>
      </c>
      <c r="F19" s="23">
        <v>0</v>
      </c>
      <c r="G19" s="23">
        <v>0</v>
      </c>
      <c r="H19" s="23">
        <v>0</v>
      </c>
      <c r="I19" s="23">
        <v>0</v>
      </c>
    </row>
    <row r="20" spans="1:9" ht="12.75">
      <c r="A20" s="22">
        <v>0</v>
      </c>
      <c r="B20" s="22">
        <v>0</v>
      </c>
      <c r="C20" s="23">
        <v>0</v>
      </c>
      <c r="D20" s="23">
        <v>0</v>
      </c>
      <c r="E20" s="23">
        <v>0</v>
      </c>
      <c r="F20" s="23">
        <v>0</v>
      </c>
      <c r="G20" s="23">
        <v>0</v>
      </c>
      <c r="H20" s="23">
        <v>0</v>
      </c>
      <c r="I20" s="23">
        <v>0</v>
      </c>
    </row>
    <row r="21" spans="1:9" ht="12.75">
      <c r="A21" s="22">
        <v>0</v>
      </c>
      <c r="B21" s="22">
        <v>0</v>
      </c>
      <c r="C21" s="23">
        <v>0</v>
      </c>
      <c r="D21" s="23">
        <v>0</v>
      </c>
      <c r="E21" s="23">
        <v>0</v>
      </c>
      <c r="F21" s="23">
        <v>0</v>
      </c>
      <c r="G21" s="23">
        <v>0</v>
      </c>
      <c r="H21" s="23">
        <v>0</v>
      </c>
      <c r="I21" s="23">
        <v>0</v>
      </c>
    </row>
    <row r="22" spans="1:9" ht="12.75">
      <c r="A22" s="22">
        <v>0</v>
      </c>
      <c r="B22" s="22">
        <v>0</v>
      </c>
      <c r="C22" s="23">
        <v>3276174</v>
      </c>
      <c r="D22" s="23">
        <v>0</v>
      </c>
      <c r="E22" s="23">
        <v>3276352.64</v>
      </c>
      <c r="F22" s="23">
        <v>0</v>
      </c>
      <c r="G22" s="23">
        <v>3626174</v>
      </c>
      <c r="H22" s="23">
        <v>0</v>
      </c>
      <c r="I22" s="23">
        <v>0</v>
      </c>
    </row>
    <row r="23" spans="1:9" ht="12.75">
      <c r="A23" s="22">
        <v>2</v>
      </c>
      <c r="B23" s="22">
        <v>2</v>
      </c>
      <c r="C23" s="23">
        <v>106473235.01</v>
      </c>
      <c r="D23" s="23">
        <v>677349447.8</v>
      </c>
      <c r="E23" s="23">
        <v>104076759.43</v>
      </c>
      <c r="F23" s="23">
        <v>689453462.01</v>
      </c>
      <c r="G23" s="23">
        <v>99592487.99</v>
      </c>
      <c r="H23" s="23">
        <v>655567323.11</v>
      </c>
      <c r="I23" s="23">
        <v>3350379444.9725</v>
      </c>
    </row>
    <row r="24" spans="1:9" ht="12.75">
      <c r="A24" s="22">
        <v>17</v>
      </c>
      <c r="B24" s="22">
        <v>11</v>
      </c>
      <c r="C24" s="23">
        <v>1027551668.93</v>
      </c>
      <c r="D24" s="23">
        <v>2430322268.2</v>
      </c>
      <c r="E24" s="23">
        <v>1043395258.32</v>
      </c>
      <c r="F24" s="23">
        <v>2505787870.06</v>
      </c>
      <c r="G24" s="23">
        <v>989555968.55</v>
      </c>
      <c r="H24" s="23">
        <v>2434162417.62</v>
      </c>
      <c r="I24" s="23">
        <v>10504566751.2029</v>
      </c>
    </row>
    <row r="25" spans="1:9" ht="12.75">
      <c r="A25" s="22">
        <v>0</v>
      </c>
      <c r="B25" s="22">
        <v>0</v>
      </c>
      <c r="C25" s="23">
        <v>18332507</v>
      </c>
      <c r="D25" s="23">
        <v>211666354.06</v>
      </c>
      <c r="E25" s="23">
        <v>19367452</v>
      </c>
      <c r="F25" s="23">
        <v>223918663.36</v>
      </c>
      <c r="G25" s="23">
        <v>22038447</v>
      </c>
      <c r="H25" s="23">
        <v>225676235.36</v>
      </c>
      <c r="I25" s="23">
        <v>1031890105.72</v>
      </c>
    </row>
    <row r="26" spans="1:9" ht="12.75">
      <c r="A26" s="22">
        <v>15</v>
      </c>
      <c r="B26" s="22">
        <v>0</v>
      </c>
      <c r="C26" s="23">
        <v>1940055095.95</v>
      </c>
      <c r="D26" s="23">
        <v>51310187.2900001</v>
      </c>
      <c r="E26" s="23">
        <v>1944698776.01</v>
      </c>
      <c r="F26" s="23">
        <v>54342007.77</v>
      </c>
      <c r="G26" s="23">
        <v>1961880739.96</v>
      </c>
      <c r="H26" s="23">
        <v>58422715.58</v>
      </c>
      <c r="I26" s="23">
        <v>592567068.6424</v>
      </c>
    </row>
    <row r="27" spans="1:9" ht="12.75">
      <c r="A27" s="22">
        <v>0</v>
      </c>
      <c r="B27" s="22">
        <v>0</v>
      </c>
      <c r="C27" s="23">
        <v>126775817.62</v>
      </c>
      <c r="D27" s="23">
        <v>0</v>
      </c>
      <c r="E27" s="23">
        <v>103429011.43</v>
      </c>
      <c r="F27" s="23">
        <v>0</v>
      </c>
      <c r="G27" s="23">
        <v>95145462.6</v>
      </c>
      <c r="H27" s="23">
        <v>0</v>
      </c>
      <c r="I27" s="23">
        <v>0</v>
      </c>
    </row>
    <row r="28" spans="1:9" ht="12.75">
      <c r="A28" s="22">
        <v>85</v>
      </c>
      <c r="B28" s="22">
        <v>0</v>
      </c>
      <c r="C28" s="23">
        <v>353915268.3</v>
      </c>
      <c r="D28" s="23">
        <v>10326235.25</v>
      </c>
      <c r="E28" s="23">
        <v>344439870.2</v>
      </c>
      <c r="F28" s="23">
        <v>10691542.22</v>
      </c>
      <c r="G28" s="23">
        <v>264597157.67</v>
      </c>
      <c r="H28" s="23">
        <v>5924964.12</v>
      </c>
      <c r="I28" s="23">
        <v>30848745.317</v>
      </c>
    </row>
    <row r="29" spans="1:9" ht="12.75">
      <c r="A29" s="22">
        <v>2</v>
      </c>
      <c r="B29" s="22">
        <v>1</v>
      </c>
      <c r="C29" s="23">
        <v>416735116.89</v>
      </c>
      <c r="D29" s="23">
        <v>259060561.99</v>
      </c>
      <c r="E29" s="23">
        <v>410542688.41</v>
      </c>
      <c r="F29" s="23">
        <v>276478846.52</v>
      </c>
      <c r="G29" s="23">
        <v>396873506.54</v>
      </c>
      <c r="H29" s="23">
        <v>278175480.5</v>
      </c>
      <c r="I29" s="23">
        <v>1158535487.3285</v>
      </c>
    </row>
    <row r="30" spans="1:9" ht="12.75">
      <c r="A30" s="22">
        <v>1</v>
      </c>
      <c r="B30" s="22">
        <v>0</v>
      </c>
      <c r="C30" s="23">
        <v>34492692.93</v>
      </c>
      <c r="D30" s="23">
        <v>38248717.1</v>
      </c>
      <c r="E30" s="23">
        <v>41801201.32</v>
      </c>
      <c r="F30" s="23">
        <v>39638326.27</v>
      </c>
      <c r="G30" s="23">
        <v>45008589.34</v>
      </c>
      <c r="H30" s="23">
        <v>39104448.1</v>
      </c>
      <c r="I30" s="23">
        <v>193860600.6215</v>
      </c>
    </row>
    <row r="31" spans="1:9" ht="12.75">
      <c r="A31" s="22">
        <v>595</v>
      </c>
      <c r="B31" s="22">
        <v>0</v>
      </c>
      <c r="C31" s="23">
        <v>345858110.42</v>
      </c>
      <c r="D31" s="23">
        <v>144805378.18</v>
      </c>
      <c r="E31" s="23">
        <v>333192486.35</v>
      </c>
      <c r="F31" s="23">
        <v>149281141.1</v>
      </c>
      <c r="G31" s="23">
        <v>303449434.32</v>
      </c>
      <c r="H31" s="23">
        <v>145529858.57</v>
      </c>
      <c r="I31" s="23">
        <v>324453762.8395</v>
      </c>
    </row>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milano</dc:creator>
  <cp:keywords/>
  <dc:description/>
  <cp:lastModifiedBy>Пользователь Windows</cp:lastModifiedBy>
  <cp:lastPrinted>2020-05-25T08:50:02Z</cp:lastPrinted>
  <dcterms:modified xsi:type="dcterms:W3CDTF">2020-05-25T08:50:35Z</dcterms:modified>
  <cp:category/>
  <cp:version/>
  <cp:contentType/>
  <cp:contentStatus/>
</cp:coreProperties>
</file>