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definedName name="_xlnm.Print_Area" localSheetId="0">'Sheet1'!$B$1:$P$44</definedName>
  </definedNames>
  <calcPr fullCalcOnLoad="1" iterate="1" iterateCount="100" iterateDelta="0.00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<sst xmlns="http://schemas.openxmlformats.org/spreadsheetml/2006/main" count="64" uniqueCount="52">
  <si>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</si>
  <si>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</si>
  <si>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</si>
  <si>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</si>
  <si>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</si>
  <si>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</si>
  <si>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</si>
  <si>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</si>
  <si>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</si>
  <si>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</si>
  <si>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</si>
  <si>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</si>
  <si>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</si>
  <si>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</si>
  <si>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</si>
  <si>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</si>
  <si>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</si>
  <si>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</si>
  <si>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</si>
  <si>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</si>
  <si>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</si>
  <si>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</si>
  <si>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</si>
  <si>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</si>
  <si>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</si>
  <si>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</si>
  <si>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</si>
  <si>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</si>
  <si>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</si>
  <si>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</si>
  <si>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</si>
  <si>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</si>
  <si>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</si>
  <si>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</si>
  <si>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</si>
  <si>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</si>
  <si>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</si>
  <si>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</si>
  <si>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Calculat de tfrunza Data/Ora: 16.06.2020 / 08:44:48</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</si>
  <si>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</si>
  <si>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</si>
  <si>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</si>
  <si>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</si>
  <si>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</si>
  <si>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</si>
  <si>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</si>
  <si>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</si>
  <si>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</si>
  <si>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</si>
  <si>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</si>
  <si>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19.06.2020</t>
  </si>
  <si>
    <t>la situatia  31.05.2020</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</si>
</sst>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style="medium"/>
      <right style="thin"/>
      <top style="thin"/>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3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43"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3" fontId="4" fillId="0" borderId="0" xfId="0" applyNumberFormat="1" applyFont="1" applyAlignment="1">
      <alignment/>
    </xf>
    <xf numFmtId="3" fontId="4" fillId="33" borderId="4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2" fontId="4" fillId="33" borderId="48"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3" fontId="4" fillId="33" borderId="26"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4"/>
  <sheetViews>
    <sheetView tabSelected="1" zoomScalePageLayoutView="0" workbookViewId="0" topLeftCell="A7">
      <selection activeCell="V29" sqref="V29"/>
    </sheetView>
  </sheetViews>
  <sheetFormatPr defaultColWidth="9.140625" defaultRowHeight="12.75"/>
  <cols>
    <col min="1" max="1" width="5.140625" style="1" customWidth="1"/>
    <col min="2" max="2" width="51.00390625" style="1" customWidth="1"/>
    <col min="3" max="4" width="8.57421875" style="1" customWidth="1"/>
    <col min="5" max="19" width="9.140625" style="1" customWidth="1"/>
    <col min="20" max="21" width="10.421875" style="1" customWidth="1"/>
    <col min="22" max="16384" width="9.140625" style="1" customWidth="1"/>
  </cols>
  <sheetData>
    <row r="1" spans="1:19" ht="12.75">
      <c r="A1" s="2"/>
      <c r="B1" s="2"/>
      <c r="C1" s="2"/>
      <c r="D1" s="2"/>
      <c r="E1" s="2"/>
      <c r="J1" s="2"/>
      <c r="K1" s="2"/>
      <c r="N1" s="28"/>
      <c r="O1" s="2"/>
      <c r="P1" s="2"/>
      <c r="S1" s="2" t="s">
        <v>38</v>
      </c>
    </row>
    <row r="2" spans="1:19" ht="12.75">
      <c r="A2" s="2"/>
      <c r="B2" s="2"/>
      <c r="C2" s="2"/>
      <c r="D2" s="27"/>
      <c r="E2" s="2"/>
      <c r="J2" s="2"/>
      <c r="K2" s="2"/>
      <c r="N2" s="2"/>
      <c r="P2" s="24" t="s">
        <v>20</v>
      </c>
      <c r="S2" s="2"/>
    </row>
    <row r="3" spans="1:19" ht="12.75">
      <c r="A3" s="2"/>
      <c r="B3" s="45" t="s">
        <v>19</v>
      </c>
      <c r="C3" s="45"/>
      <c r="D3" s="45"/>
      <c r="E3" s="45"/>
      <c r="F3" s="45"/>
      <c r="G3" s="45"/>
      <c r="H3" s="45"/>
      <c r="I3" s="45"/>
      <c r="J3" s="45"/>
      <c r="K3" s="45"/>
      <c r="L3" s="45"/>
      <c r="M3" s="46" t="s">
        <v>37</v>
      </c>
      <c r="N3" s="46"/>
      <c r="O3" s="46"/>
      <c r="P3" s="46"/>
      <c r="S3" s="2"/>
    </row>
    <row r="4" spans="1:19" ht="12.75">
      <c r="A4" s="2"/>
      <c r="B4" s="45" t="s">
        <v>22</v>
      </c>
      <c r="C4" s="45"/>
      <c r="D4" s="45"/>
      <c r="E4" s="45"/>
      <c r="F4" s="45"/>
      <c r="G4" s="45"/>
      <c r="H4" s="45"/>
      <c r="I4" s="45"/>
      <c r="J4" s="45"/>
      <c r="K4" s="45"/>
      <c r="L4" s="45"/>
      <c r="M4" s="46" t="s">
        <v>3</v>
      </c>
      <c r="N4" s="46"/>
      <c r="O4" s="46"/>
      <c r="P4" s="46"/>
      <c r="S4" s="2"/>
    </row>
    <row r="5" spans="1:19" ht="12.75">
      <c r="A5" s="2"/>
      <c r="B5" s="2"/>
      <c r="M5" s="46" t="s">
        <v>18</v>
      </c>
      <c r="N5" s="46"/>
      <c r="O5" s="46"/>
      <c r="P5" s="46"/>
      <c r="S5" s="2"/>
    </row>
    <row r="6" spans="1:19" ht="12.75">
      <c r="A6" s="2"/>
      <c r="B6" s="45" t="s">
        <v>51</v>
      </c>
      <c r="C6" s="45"/>
      <c r="D6" s="45"/>
      <c r="E6" s="45"/>
      <c r="F6" s="45"/>
      <c r="G6" s="45"/>
      <c r="H6" s="45"/>
      <c r="I6" s="45"/>
      <c r="J6" s="45"/>
      <c r="K6" s="45"/>
      <c r="L6" s="45"/>
      <c r="M6" s="3"/>
      <c r="N6" s="3"/>
      <c r="O6" s="3"/>
      <c r="P6" s="3"/>
      <c r="S6" s="2"/>
    </row>
    <row r="7" spans="1:19" ht="12.75">
      <c r="A7" s="2"/>
      <c r="B7" s="2"/>
      <c r="M7" s="2"/>
      <c r="S7" s="2"/>
    </row>
    <row r="8" spans="1:19" ht="57.75" customHeight="1">
      <c r="A8" s="2"/>
      <c r="B8" s="48" t="s">
        <v>21</v>
      </c>
      <c r="C8" s="53" t="s">
        <v>43</v>
      </c>
      <c r="D8" s="53"/>
      <c r="E8" s="54" t="s">
        <v>12</v>
      </c>
      <c r="F8" s="54"/>
      <c r="G8" s="54"/>
      <c r="H8" s="54"/>
      <c r="I8" s="54"/>
      <c r="J8" s="54"/>
      <c r="K8" s="55" t="s">
        <v>42</v>
      </c>
      <c r="L8" s="55"/>
      <c r="M8" s="55"/>
      <c r="N8" s="55"/>
      <c r="O8" s="55"/>
      <c r="P8" s="55"/>
      <c r="S8" s="2"/>
    </row>
    <row r="9" spans="1:19" ht="12.75">
      <c r="A9" s="2"/>
      <c r="B9" s="48"/>
      <c r="C9" s="51" t="s">
        <v>23</v>
      </c>
      <c r="D9" s="56" t="s">
        <v>45</v>
      </c>
      <c r="E9" s="58" t="s">
        <v>7</v>
      </c>
      <c r="F9" s="59"/>
      <c r="G9" s="60" t="s">
        <v>25</v>
      </c>
      <c r="H9" s="61"/>
      <c r="I9" s="62" t="s">
        <v>41</v>
      </c>
      <c r="J9" s="61"/>
      <c r="K9" s="58" t="s">
        <v>7</v>
      </c>
      <c r="L9" s="59"/>
      <c r="M9" s="60" t="s">
        <v>25</v>
      </c>
      <c r="N9" s="56"/>
      <c r="O9" s="50" t="s">
        <v>41</v>
      </c>
      <c r="P9" s="50"/>
      <c r="S9" s="2"/>
    </row>
    <row r="10" spans="1:19" ht="38.25">
      <c r="A10" s="2"/>
      <c r="B10" s="49"/>
      <c r="C10" s="52"/>
      <c r="D10" s="57"/>
      <c r="E10" s="4" t="s">
        <v>29</v>
      </c>
      <c r="F10" s="5" t="s">
        <v>10</v>
      </c>
      <c r="G10" s="5" t="s">
        <v>29</v>
      </c>
      <c r="H10" s="5" t="s">
        <v>10</v>
      </c>
      <c r="I10" s="5" t="s">
        <v>29</v>
      </c>
      <c r="J10" s="5" t="s">
        <v>10</v>
      </c>
      <c r="K10" s="5" t="s">
        <v>29</v>
      </c>
      <c r="L10" s="5" t="s">
        <v>10</v>
      </c>
      <c r="M10" s="5" t="s">
        <v>29</v>
      </c>
      <c r="N10" s="5" t="s">
        <v>10</v>
      </c>
      <c r="O10" s="6" t="s">
        <v>29</v>
      </c>
      <c r="P10" s="7" t="s">
        <v>2</v>
      </c>
      <c r="S10" s="2"/>
    </row>
    <row r="11" spans="1:19" ht="12.75">
      <c r="A11" s="2"/>
      <c r="B11" s="8" t="s">
        <v>36</v>
      </c>
      <c r="C11" s="29">
        <v>1</v>
      </c>
      <c r="D11" s="9">
        <v>2</v>
      </c>
      <c r="E11" s="9">
        <v>3</v>
      </c>
      <c r="F11" s="9">
        <v>4</v>
      </c>
      <c r="G11" s="9">
        <v>5</v>
      </c>
      <c r="H11" s="9">
        <v>6</v>
      </c>
      <c r="I11" s="9">
        <v>7</v>
      </c>
      <c r="J11" s="9">
        <v>8</v>
      </c>
      <c r="K11" s="9">
        <v>9</v>
      </c>
      <c r="L11" s="9">
        <v>10</v>
      </c>
      <c r="M11" s="9">
        <v>11</v>
      </c>
      <c r="N11" s="9">
        <v>12</v>
      </c>
      <c r="O11" s="9">
        <v>13</v>
      </c>
      <c r="P11" s="10">
        <v>14</v>
      </c>
      <c r="S11" s="2"/>
    </row>
    <row r="12" spans="1:21" ht="12.75">
      <c r="A12" s="2"/>
      <c r="B12" s="30" t="s">
        <v>32</v>
      </c>
      <c r="C12" s="64">
        <v>55</v>
      </c>
      <c r="D12" s="65">
        <v>0</v>
      </c>
      <c r="E12" s="36">
        <f>845505612.11/1000</f>
        <v>845505.61211</v>
      </c>
      <c r="F12" s="36">
        <f>131352233.61/1000</f>
        <v>131352.23361</v>
      </c>
      <c r="G12" s="36">
        <v>808819.65194</v>
      </c>
      <c r="H12" s="36">
        <v>216028.70547</v>
      </c>
      <c r="I12" s="36">
        <v>580627.727</v>
      </c>
      <c r="J12" s="36">
        <v>223215.699</v>
      </c>
      <c r="K12" s="37">
        <v>9.01</v>
      </c>
      <c r="L12" s="44">
        <v>4.72</v>
      </c>
      <c r="M12" s="11">
        <v>8.91</v>
      </c>
      <c r="N12" s="11">
        <v>5.05</v>
      </c>
      <c r="O12" s="12">
        <v>9.38</v>
      </c>
      <c r="P12" s="13">
        <v>4.42</v>
      </c>
      <c r="R12" s="63"/>
      <c r="S12" s="63"/>
      <c r="T12" s="63"/>
      <c r="U12" s="63"/>
    </row>
    <row r="13" spans="1:21" ht="12.75">
      <c r="A13" s="2"/>
      <c r="B13" s="31" t="s">
        <v>4</v>
      </c>
      <c r="C13" s="66">
        <v>3</v>
      </c>
      <c r="D13" s="67">
        <v>6</v>
      </c>
      <c r="E13" s="38">
        <v>798995</v>
      </c>
      <c r="F13" s="38">
        <v>945002</v>
      </c>
      <c r="G13" s="38">
        <v>790154.76095</v>
      </c>
      <c r="H13" s="38">
        <v>937405.508253</v>
      </c>
      <c r="I13" s="38">
        <v>655723.106</v>
      </c>
      <c r="J13" s="38">
        <v>1191635.798</v>
      </c>
      <c r="K13" s="39">
        <v>7.53</v>
      </c>
      <c r="L13" s="40">
        <v>4.07</v>
      </c>
      <c r="M13" s="14">
        <v>7.65</v>
      </c>
      <c r="N13" s="14">
        <v>4.13</v>
      </c>
      <c r="O13" s="15">
        <v>8.68</v>
      </c>
      <c r="P13" s="16">
        <v>4.75</v>
      </c>
      <c r="R13" s="63"/>
      <c r="S13" s="63"/>
      <c r="T13" s="63"/>
      <c r="U13" s="63"/>
    </row>
    <row r="14" spans="1:21" ht="12.75">
      <c r="A14" s="2"/>
      <c r="B14" s="31" t="s">
        <v>14</v>
      </c>
      <c r="C14" s="66">
        <v>7</v>
      </c>
      <c r="D14" s="67">
        <v>0</v>
      </c>
      <c r="E14" s="38">
        <f>150357552.84/1000</f>
        <v>150357.55284</v>
      </c>
      <c r="F14" s="38">
        <f>84409251.76/1000</f>
        <v>84409.25176</v>
      </c>
      <c r="G14" s="38">
        <v>144105.50198</v>
      </c>
      <c r="H14" s="38">
        <v>85543.76509999999</v>
      </c>
      <c r="I14" s="38">
        <v>125285.195</v>
      </c>
      <c r="J14" s="38">
        <v>196458.263</v>
      </c>
      <c r="K14" s="39">
        <v>6.91</v>
      </c>
      <c r="L14" s="40">
        <v>4.46193534727526</v>
      </c>
      <c r="M14" s="14">
        <v>6.82</v>
      </c>
      <c r="N14" s="14">
        <v>4.46</v>
      </c>
      <c r="O14" s="15">
        <v>7.25</v>
      </c>
      <c r="P14" s="16">
        <v>4.99740527541083</v>
      </c>
      <c r="R14" s="63"/>
      <c r="S14" s="63"/>
      <c r="T14" s="63"/>
      <c r="U14" s="63"/>
    </row>
    <row r="15" spans="1:21" ht="12.75">
      <c r="A15" s="2"/>
      <c r="B15" s="31" t="s">
        <v>5</v>
      </c>
      <c r="C15" s="66">
        <v>1790</v>
      </c>
      <c r="D15" s="67">
        <v>0</v>
      </c>
      <c r="E15" s="38">
        <f>2275305415.11002/1000</f>
        <v>2275305.41511002</v>
      </c>
      <c r="F15" s="38">
        <f>6693310.5/1000</f>
        <v>6693.3105</v>
      </c>
      <c r="G15" s="38">
        <v>2273071.04235001</v>
      </c>
      <c r="H15" s="38">
        <v>6708.919</v>
      </c>
      <c r="I15" s="38">
        <v>1953644.044</v>
      </c>
      <c r="J15" s="38">
        <v>0</v>
      </c>
      <c r="K15" s="39">
        <v>9.15191868122932</v>
      </c>
      <c r="L15" s="40">
        <v>4.15</v>
      </c>
      <c r="M15" s="14">
        <v>9.39571334972005</v>
      </c>
      <c r="N15" s="14">
        <v>4.15</v>
      </c>
      <c r="O15" s="15">
        <v>9.40489600511521</v>
      </c>
      <c r="P15" s="16">
        <v>0</v>
      </c>
      <c r="R15" s="63"/>
      <c r="S15" s="63"/>
      <c r="T15" s="63"/>
      <c r="U15" s="63"/>
    </row>
    <row r="16" spans="1:21" ht="12.75">
      <c r="A16" s="2"/>
      <c r="B16" s="31" t="s">
        <v>33</v>
      </c>
      <c r="C16" s="66">
        <v>1</v>
      </c>
      <c r="D16" s="67">
        <v>0</v>
      </c>
      <c r="E16" s="38">
        <f>213715126.01/1000</f>
        <v>213715.12600999998</v>
      </c>
      <c r="F16" s="38">
        <f>324190911.97/1000</f>
        <v>324190.91197</v>
      </c>
      <c r="G16" s="32">
        <v>233654.11569</v>
      </c>
      <c r="H16" s="32">
        <v>376503.95324</v>
      </c>
      <c r="I16" s="32">
        <v>257235.142</v>
      </c>
      <c r="J16" s="32">
        <v>257537.227</v>
      </c>
      <c r="K16" s="39">
        <v>16.2240458780361</v>
      </c>
      <c r="L16" s="40">
        <v>4.45364455504264</v>
      </c>
      <c r="M16" s="14">
        <v>15.6212946266442</v>
      </c>
      <c r="N16" s="14">
        <v>4.45750895778828</v>
      </c>
      <c r="O16" s="15">
        <v>15.0939808649471</v>
      </c>
      <c r="P16" s="16">
        <v>4.73</v>
      </c>
      <c r="R16" s="63"/>
      <c r="S16" s="63"/>
      <c r="T16" s="63"/>
      <c r="U16" s="63"/>
    </row>
    <row r="17" spans="1:21" ht="12" customHeight="1">
      <c r="A17" s="2"/>
      <c r="B17" s="31" t="s">
        <v>8</v>
      </c>
      <c r="C17" s="66">
        <v>0</v>
      </c>
      <c r="D17" s="67">
        <v>0</v>
      </c>
      <c r="E17" s="38">
        <f>0/1000</f>
        <v>0</v>
      </c>
      <c r="F17" s="38">
        <f>0/1000</f>
        <v>0</v>
      </c>
      <c r="G17" s="38">
        <v>0</v>
      </c>
      <c r="H17" s="38">
        <v>0</v>
      </c>
      <c r="I17" s="38">
        <v>0</v>
      </c>
      <c r="J17" s="38">
        <v>0</v>
      </c>
      <c r="K17" s="39">
        <v>0</v>
      </c>
      <c r="L17" s="40">
        <v>0</v>
      </c>
      <c r="M17" s="14">
        <v>0</v>
      </c>
      <c r="N17" s="14">
        <v>0</v>
      </c>
      <c r="O17" s="15">
        <v>0</v>
      </c>
      <c r="P17" s="16">
        <v>0</v>
      </c>
      <c r="R17" s="63"/>
      <c r="S17" s="63"/>
      <c r="T17" s="63"/>
      <c r="U17" s="63"/>
    </row>
    <row r="18" spans="1:21" ht="12.75">
      <c r="A18" s="2"/>
      <c r="B18" s="31" t="s">
        <v>0</v>
      </c>
      <c r="C18" s="66">
        <v>0</v>
      </c>
      <c r="D18" s="67">
        <v>0</v>
      </c>
      <c r="E18" s="38">
        <f>0/1000</f>
        <v>0</v>
      </c>
      <c r="F18" s="38">
        <f>0/1000</f>
        <v>0</v>
      </c>
      <c r="G18" s="38">
        <v>0</v>
      </c>
      <c r="H18" s="38">
        <v>0</v>
      </c>
      <c r="I18" s="38">
        <v>0</v>
      </c>
      <c r="J18" s="38">
        <v>0</v>
      </c>
      <c r="K18" s="39">
        <v>0</v>
      </c>
      <c r="L18" s="40">
        <v>0</v>
      </c>
      <c r="M18" s="14">
        <v>0</v>
      </c>
      <c r="N18" s="14">
        <v>0</v>
      </c>
      <c r="O18" s="15">
        <v>0</v>
      </c>
      <c r="P18" s="16">
        <v>0</v>
      </c>
      <c r="R18" s="63"/>
      <c r="S18" s="63"/>
      <c r="T18" s="63"/>
      <c r="U18" s="63"/>
    </row>
    <row r="19" spans="1:21" ht="12.75">
      <c r="A19" s="2"/>
      <c r="B19" s="31" t="s">
        <v>27</v>
      </c>
      <c r="C19" s="66">
        <v>0</v>
      </c>
      <c r="D19" s="67">
        <v>0</v>
      </c>
      <c r="E19" s="38">
        <f>139749000/1000</f>
        <v>139749</v>
      </c>
      <c r="F19" s="38">
        <f>0/1000</f>
        <v>0</v>
      </c>
      <c r="G19" s="38">
        <v>0</v>
      </c>
      <c r="H19" s="38">
        <v>0</v>
      </c>
      <c r="I19" s="38">
        <v>5026.174</v>
      </c>
      <c r="J19" s="38">
        <v>0</v>
      </c>
      <c r="K19" s="39">
        <v>8</v>
      </c>
      <c r="L19" s="40">
        <v>0</v>
      </c>
      <c r="M19" s="14">
        <v>0</v>
      </c>
      <c r="N19" s="14">
        <v>0</v>
      </c>
      <c r="O19" s="15">
        <v>9.5</v>
      </c>
      <c r="P19" s="16">
        <v>0</v>
      </c>
      <c r="R19" s="63"/>
      <c r="S19" s="63"/>
      <c r="T19" s="63"/>
      <c r="U19" s="63"/>
    </row>
    <row r="20" spans="1:21" ht="25.5">
      <c r="A20" s="2"/>
      <c r="B20" s="31" t="s">
        <v>47</v>
      </c>
      <c r="C20" s="66">
        <v>0</v>
      </c>
      <c r="D20" s="67">
        <v>0</v>
      </c>
      <c r="E20" s="38">
        <f>0/1000</f>
        <v>0</v>
      </c>
      <c r="F20" s="38">
        <f>0/1000</f>
        <v>0</v>
      </c>
      <c r="G20" s="38">
        <v>0</v>
      </c>
      <c r="H20" s="38">
        <v>0</v>
      </c>
      <c r="I20" s="38">
        <v>0</v>
      </c>
      <c r="J20" s="38">
        <v>0</v>
      </c>
      <c r="K20" s="39">
        <v>0</v>
      </c>
      <c r="L20" s="40">
        <v>0</v>
      </c>
      <c r="M20" s="14">
        <v>0</v>
      </c>
      <c r="N20" s="14">
        <v>0</v>
      </c>
      <c r="O20" s="15">
        <v>0</v>
      </c>
      <c r="P20" s="16">
        <v>0</v>
      </c>
      <c r="R20" s="63"/>
      <c r="S20" s="63"/>
      <c r="T20" s="63"/>
      <c r="U20" s="63"/>
    </row>
    <row r="21" spans="1:21" ht="12.75">
      <c r="A21" s="2"/>
      <c r="B21" s="31" t="s">
        <v>49</v>
      </c>
      <c r="C21" s="66">
        <v>0</v>
      </c>
      <c r="D21" s="67">
        <v>0</v>
      </c>
      <c r="E21" s="38">
        <f>0/1000</f>
        <v>0</v>
      </c>
      <c r="F21" s="38">
        <f>0/1000</f>
        <v>0</v>
      </c>
      <c r="G21" s="38">
        <v>0</v>
      </c>
      <c r="H21" s="38">
        <v>0</v>
      </c>
      <c r="I21" s="38">
        <v>0</v>
      </c>
      <c r="J21" s="38">
        <v>0</v>
      </c>
      <c r="K21" s="39">
        <v>0</v>
      </c>
      <c r="L21" s="40">
        <v>0</v>
      </c>
      <c r="M21" s="14">
        <v>0</v>
      </c>
      <c r="N21" s="14">
        <v>0</v>
      </c>
      <c r="O21" s="15">
        <v>0</v>
      </c>
      <c r="P21" s="16">
        <v>0</v>
      </c>
      <c r="R21" s="63"/>
      <c r="S21" s="63"/>
      <c r="T21" s="63"/>
      <c r="U21" s="63"/>
    </row>
    <row r="22" spans="1:21" ht="25.5">
      <c r="A22" s="2"/>
      <c r="B22" s="31" t="s">
        <v>34</v>
      </c>
      <c r="C22" s="66">
        <v>0</v>
      </c>
      <c r="D22" s="67">
        <v>0</v>
      </c>
      <c r="E22" s="38">
        <f>3276174/1000</f>
        <v>3276.174</v>
      </c>
      <c r="F22" s="38">
        <f>0/1000</f>
        <v>0</v>
      </c>
      <c r="G22" s="38">
        <v>3276.174</v>
      </c>
      <c r="H22" s="38">
        <v>0</v>
      </c>
      <c r="I22" s="38">
        <v>0</v>
      </c>
      <c r="J22" s="38">
        <v>0</v>
      </c>
      <c r="K22" s="39">
        <v>9.5</v>
      </c>
      <c r="L22" s="40">
        <v>0</v>
      </c>
      <c r="M22" s="14">
        <v>9.5</v>
      </c>
      <c r="N22" s="14">
        <v>0</v>
      </c>
      <c r="O22" s="15">
        <v>0</v>
      </c>
      <c r="P22" s="16">
        <v>0</v>
      </c>
      <c r="R22" s="63"/>
      <c r="S22" s="63"/>
      <c r="T22" s="63"/>
      <c r="U22" s="63"/>
    </row>
    <row r="23" spans="1:21" ht="12.75">
      <c r="A23" s="2"/>
      <c r="B23" s="31" t="s">
        <v>26</v>
      </c>
      <c r="C23" s="66">
        <v>4</v>
      </c>
      <c r="D23" s="67">
        <v>1</v>
      </c>
      <c r="E23" s="38">
        <f>96910237.2/1000</f>
        <v>96910.2372</v>
      </c>
      <c r="F23" s="38">
        <f>668048746.51/1000</f>
        <v>668048.74651</v>
      </c>
      <c r="G23" s="32">
        <v>106473.23501</v>
      </c>
      <c r="H23" s="32">
        <v>677349.4478</v>
      </c>
      <c r="I23" s="32">
        <v>90475.77</v>
      </c>
      <c r="J23" s="32">
        <v>664103.127</v>
      </c>
      <c r="K23" s="39">
        <v>8.85</v>
      </c>
      <c r="L23" s="40">
        <v>4.77</v>
      </c>
      <c r="M23" s="14">
        <v>8.77</v>
      </c>
      <c r="N23" s="14">
        <v>4.78</v>
      </c>
      <c r="O23" s="15">
        <v>9.79</v>
      </c>
      <c r="P23" s="16">
        <v>5.32</v>
      </c>
      <c r="R23" s="63"/>
      <c r="S23" s="63"/>
      <c r="T23" s="63"/>
      <c r="U23" s="63"/>
    </row>
    <row r="24" spans="1:21" ht="12.75">
      <c r="A24" s="2"/>
      <c r="B24" s="31" t="s">
        <v>11</v>
      </c>
      <c r="C24" s="66">
        <v>33</v>
      </c>
      <c r="D24" s="67">
        <v>10</v>
      </c>
      <c r="E24" s="38">
        <v>1197119</v>
      </c>
      <c r="F24" s="38">
        <v>2095868</v>
      </c>
      <c r="G24" s="32">
        <v>1235081.53403</v>
      </c>
      <c r="H24" s="32">
        <v>2222792.4031209997</v>
      </c>
      <c r="I24" s="32">
        <v>1004570.384</v>
      </c>
      <c r="J24" s="32">
        <v>2183077.988</v>
      </c>
      <c r="K24" s="39">
        <v>7.31</v>
      </c>
      <c r="L24" s="40">
        <v>4.25</v>
      </c>
      <c r="M24" s="14">
        <v>7.34</v>
      </c>
      <c r="N24" s="14">
        <v>4.28</v>
      </c>
      <c r="O24" s="15">
        <v>7.87</v>
      </c>
      <c r="P24" s="16">
        <v>4.56</v>
      </c>
      <c r="R24" s="63"/>
      <c r="S24" s="63"/>
      <c r="T24" s="63"/>
      <c r="U24" s="63"/>
    </row>
    <row r="25" spans="1:21" ht="12.75">
      <c r="A25" s="2"/>
      <c r="B25" s="31" t="s">
        <v>35</v>
      </c>
      <c r="C25" s="66">
        <v>0</v>
      </c>
      <c r="D25" s="67">
        <v>0</v>
      </c>
      <c r="E25" s="38">
        <f>(17668556+0)/1000</f>
        <v>17668.556</v>
      </c>
      <c r="F25" s="38">
        <f>(217227462.05+0)/1000</f>
        <v>217227.46205</v>
      </c>
      <c r="G25" s="38">
        <v>18332.507</v>
      </c>
      <c r="H25" s="38">
        <v>211666.35406</v>
      </c>
      <c r="I25" s="38">
        <v>16075.324</v>
      </c>
      <c r="J25" s="38">
        <v>228889.61</v>
      </c>
      <c r="K25" s="39">
        <v>8.98</v>
      </c>
      <c r="L25" s="40">
        <v>4.59152997324723</v>
      </c>
      <c r="M25" s="14">
        <v>9.03</v>
      </c>
      <c r="N25" s="14">
        <v>4.58255253319593</v>
      </c>
      <c r="O25" s="15">
        <v>9.48</v>
      </c>
      <c r="P25" s="16">
        <v>4.62</v>
      </c>
      <c r="R25" s="63"/>
      <c r="S25" s="63"/>
      <c r="T25" s="63"/>
      <c r="U25" s="63"/>
    </row>
    <row r="26" spans="1:21" ht="12.75">
      <c r="A26" s="2"/>
      <c r="B26" s="31" t="s">
        <v>39</v>
      </c>
      <c r="C26" s="66">
        <v>239</v>
      </c>
      <c r="D26" s="67">
        <v>0</v>
      </c>
      <c r="E26" s="38">
        <v>1983279.03987</v>
      </c>
      <c r="F26" s="38">
        <v>5.950838</v>
      </c>
      <c r="G26" s="32">
        <v>1991365.28352</v>
      </c>
      <c r="H26" s="32">
        <v>0</v>
      </c>
      <c r="I26" s="32">
        <v>1363559.659</v>
      </c>
      <c r="J26" s="32">
        <v>0</v>
      </c>
      <c r="K26" s="39">
        <v>7.58</v>
      </c>
      <c r="L26" s="40">
        <v>0</v>
      </c>
      <c r="M26" s="14">
        <v>7.59</v>
      </c>
      <c r="N26" s="14">
        <v>0</v>
      </c>
      <c r="O26" s="15">
        <v>7.97</v>
      </c>
      <c r="P26" s="16">
        <v>0</v>
      </c>
      <c r="R26" s="63"/>
      <c r="S26" s="63"/>
      <c r="T26" s="63"/>
      <c r="U26" s="63"/>
    </row>
    <row r="27" spans="1:21" ht="12.75">
      <c r="A27" s="2"/>
      <c r="B27" s="31" t="s">
        <v>17</v>
      </c>
      <c r="C27" s="66">
        <v>0</v>
      </c>
      <c r="D27" s="67">
        <v>0</v>
      </c>
      <c r="E27" s="38">
        <f>2772403.06/1000</f>
        <v>2772.40306</v>
      </c>
      <c r="F27" s="38">
        <f>0/1000</f>
        <v>0</v>
      </c>
      <c r="G27" s="38">
        <v>126775.81762</v>
      </c>
      <c r="H27" s="38">
        <v>0</v>
      </c>
      <c r="I27" s="38">
        <v>1546.131</v>
      </c>
      <c r="J27" s="38">
        <v>650.759</v>
      </c>
      <c r="K27" s="39">
        <v>9.51444830319874</v>
      </c>
      <c r="L27" s="40">
        <v>0</v>
      </c>
      <c r="M27" s="14">
        <v>8.03973993774665</v>
      </c>
      <c r="N27" s="14">
        <v>0</v>
      </c>
      <c r="O27" s="15">
        <v>10.32</v>
      </c>
      <c r="P27" s="16">
        <v>5.75</v>
      </c>
      <c r="R27" s="63"/>
      <c r="S27" s="63"/>
      <c r="T27" s="63"/>
      <c r="U27" s="63"/>
    </row>
    <row r="28" spans="1:21" ht="12.75">
      <c r="A28" s="2"/>
      <c r="B28" s="31" t="s">
        <v>40</v>
      </c>
      <c r="C28" s="66">
        <v>79</v>
      </c>
      <c r="D28" s="67">
        <v>1</v>
      </c>
      <c r="E28" s="38">
        <f>(364795653.69+0)/1000</f>
        <v>364795.65369</v>
      </c>
      <c r="F28" s="38">
        <f>(9861893.69+0)/1000</f>
        <v>9861.893689999999</v>
      </c>
      <c r="G28" s="38">
        <v>353915.2683</v>
      </c>
      <c r="H28" s="38">
        <v>10326.23525</v>
      </c>
      <c r="I28" s="38">
        <v>217187.255</v>
      </c>
      <c r="J28" s="38">
        <v>4700.531</v>
      </c>
      <c r="K28" s="39">
        <v>9.53</v>
      </c>
      <c r="L28" s="40">
        <v>4.17</v>
      </c>
      <c r="M28" s="14">
        <v>9.44</v>
      </c>
      <c r="N28" s="14">
        <v>4.2792569680223</v>
      </c>
      <c r="O28" s="15">
        <v>8.86</v>
      </c>
      <c r="P28" s="16">
        <v>6.18</v>
      </c>
      <c r="R28" s="63"/>
      <c r="S28" s="63"/>
      <c r="T28" s="63"/>
      <c r="U28" s="63"/>
    </row>
    <row r="29" spans="1:21" ht="25.5">
      <c r="A29" s="2"/>
      <c r="B29" s="31" t="s">
        <v>1</v>
      </c>
      <c r="C29" s="66">
        <v>4</v>
      </c>
      <c r="D29" s="67">
        <v>1</v>
      </c>
      <c r="E29" s="38">
        <v>474205</v>
      </c>
      <c r="F29" s="38">
        <v>197806</v>
      </c>
      <c r="G29" s="38">
        <v>472090.11551</v>
      </c>
      <c r="H29" s="38">
        <v>203705.56336899998</v>
      </c>
      <c r="I29" s="38">
        <v>497301.66</v>
      </c>
      <c r="J29" s="38">
        <v>182303.574</v>
      </c>
      <c r="K29" s="39">
        <v>7.67</v>
      </c>
      <c r="L29" s="40">
        <v>4.06</v>
      </c>
      <c r="M29" s="14">
        <v>7.78</v>
      </c>
      <c r="N29" s="14">
        <v>4.14</v>
      </c>
      <c r="O29" s="15">
        <v>9.37</v>
      </c>
      <c r="P29" s="16">
        <v>4.13726890395357</v>
      </c>
      <c r="R29" s="63"/>
      <c r="S29" s="63"/>
      <c r="T29" s="63"/>
      <c r="U29" s="63"/>
    </row>
    <row r="30" spans="1:21" ht="12.75">
      <c r="A30" s="2"/>
      <c r="B30" s="31" t="s">
        <v>9</v>
      </c>
      <c r="C30" s="68">
        <v>3</v>
      </c>
      <c r="D30" s="69">
        <v>0</v>
      </c>
      <c r="E30" s="42">
        <f>35292757.23/1000</f>
        <v>35292.757229999996</v>
      </c>
      <c r="F30" s="42">
        <f>34488567.33/1000</f>
        <v>34488.56733</v>
      </c>
      <c r="G30" s="33">
        <v>34492.69293</v>
      </c>
      <c r="H30" s="33">
        <v>38248.7171</v>
      </c>
      <c r="I30" s="33">
        <v>35514.615</v>
      </c>
      <c r="J30" s="33">
        <v>17407.312</v>
      </c>
      <c r="K30" s="41">
        <v>8.76074362717055</v>
      </c>
      <c r="L30" s="43">
        <v>4.69</v>
      </c>
      <c r="M30" s="17">
        <v>8.75</v>
      </c>
      <c r="N30" s="17">
        <v>4.96</v>
      </c>
      <c r="O30" s="18">
        <v>9.23</v>
      </c>
      <c r="P30" s="19">
        <v>4.55184332953696</v>
      </c>
      <c r="R30" s="63"/>
      <c r="S30" s="63"/>
      <c r="T30" s="63"/>
      <c r="U30" s="63"/>
    </row>
    <row r="31" spans="1:21" ht="12.75">
      <c r="A31" s="2"/>
      <c r="B31" s="20" t="s">
        <v>13</v>
      </c>
      <c r="C31" s="70">
        <v>7880</v>
      </c>
      <c r="D31" s="71">
        <v>1165</v>
      </c>
      <c r="E31" s="74">
        <v>391974.66903</v>
      </c>
      <c r="F31" s="74">
        <v>119829.822553</v>
      </c>
      <c r="G31" s="34">
        <v>380823.32355000003</v>
      </c>
      <c r="H31" s="34">
        <v>122107.191586</v>
      </c>
      <c r="I31" s="34">
        <v>341221.346</v>
      </c>
      <c r="J31" s="34">
        <v>134042.558</v>
      </c>
      <c r="K31" s="72">
        <v>8.83</v>
      </c>
      <c r="L31" s="73">
        <v>2.39</v>
      </c>
      <c r="M31" s="21">
        <v>10.49</v>
      </c>
      <c r="N31" s="35">
        <v>2.41</v>
      </c>
      <c r="O31" s="22">
        <v>10.08</v>
      </c>
      <c r="P31" s="23">
        <v>3.52</v>
      </c>
      <c r="R31" s="63"/>
      <c r="S31" s="63"/>
      <c r="T31" s="63"/>
      <c r="U31" s="63"/>
    </row>
    <row r="32" spans="1:21" ht="12.75">
      <c r="A32" s="2"/>
      <c r="B32" s="2"/>
      <c r="K32" s="2"/>
      <c r="S32" s="2"/>
      <c r="T32" s="63"/>
      <c r="U32" s="63"/>
    </row>
    <row r="33" spans="1:19" ht="12.75">
      <c r="A33" s="2"/>
      <c r="B33" s="24" t="s">
        <v>16</v>
      </c>
      <c r="K33" s="2"/>
      <c r="S33" s="2"/>
    </row>
    <row r="34" spans="1:19" ht="15" customHeight="1">
      <c r="A34" s="2"/>
      <c r="B34" s="47" t="s">
        <v>24</v>
      </c>
      <c r="C34" s="47"/>
      <c r="D34" s="47"/>
      <c r="E34" s="47"/>
      <c r="F34" s="47"/>
      <c r="G34" s="47"/>
      <c r="H34" s="47"/>
      <c r="I34" s="47"/>
      <c r="J34" s="47"/>
      <c r="K34" s="47"/>
      <c r="L34" s="47"/>
      <c r="M34" s="47"/>
      <c r="N34" s="47"/>
      <c r="O34" s="47"/>
      <c r="P34" s="47"/>
      <c r="S34" s="2"/>
    </row>
    <row r="35" spans="1:19" ht="12" customHeight="1">
      <c r="A35" s="2"/>
      <c r="B35" s="24" t="s">
        <v>46</v>
      </c>
      <c r="S35" s="2"/>
    </row>
    <row r="36" spans="1:19" ht="12" customHeight="1">
      <c r="A36" s="2"/>
      <c r="B36" s="24" t="s">
        <v>15</v>
      </c>
      <c r="S36" s="2"/>
    </row>
    <row r="37" spans="1:19" ht="22.5" customHeight="1">
      <c r="A37" s="2"/>
      <c r="B37" s="47" t="s">
        <v>44</v>
      </c>
      <c r="C37" s="47"/>
      <c r="D37" s="47"/>
      <c r="E37" s="47"/>
      <c r="F37" s="47"/>
      <c r="G37" s="47"/>
      <c r="H37" s="47"/>
      <c r="I37" s="47"/>
      <c r="J37" s="47"/>
      <c r="K37" s="47"/>
      <c r="L37" s="47"/>
      <c r="M37" s="47"/>
      <c r="N37" s="47"/>
      <c r="O37" s="47"/>
      <c r="P37" s="47"/>
      <c r="S37" s="2"/>
    </row>
    <row r="38" spans="1:19" ht="12.75">
      <c r="A38" s="2"/>
      <c r="B38" s="24" t="s">
        <v>6</v>
      </c>
      <c r="S38" s="2"/>
    </row>
    <row r="39" spans="1:19" ht="12.75">
      <c r="A39" s="2"/>
      <c r="B39" s="2"/>
      <c r="S39" s="2"/>
    </row>
    <row r="40" spans="1:19" ht="12.75">
      <c r="A40" s="2"/>
      <c r="B40" s="2" t="s">
        <v>48</v>
      </c>
      <c r="S40" s="2"/>
    </row>
    <row r="41" spans="1:19" ht="12.75">
      <c r="A41" s="2"/>
      <c r="B41" s="2" t="s">
        <v>28</v>
      </c>
      <c r="E41" s="1" t="s">
        <v>31</v>
      </c>
      <c r="S41" s="2"/>
    </row>
    <row r="42" spans="1:19" ht="12.75">
      <c r="A42" s="2"/>
      <c r="B42" s="2"/>
      <c r="S42" s="2"/>
    </row>
    <row r="43" spans="1:19" ht="12.75">
      <c r="A43" s="2"/>
      <c r="B43" s="2" t="s">
        <v>30</v>
      </c>
      <c r="S43" s="2"/>
    </row>
    <row r="44" spans="1:19" ht="21" customHeight="1">
      <c r="A44" s="2"/>
      <c r="B44" s="2" t="s">
        <v>50</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horizontalCentered="1"/>
  <pageMargins left="0" right="0" top="0" bottom="0" header="0.5118110236220472" footer="0.5118110236220472"/>
  <pageSetup horizontalDpi="300" verticalDpi="300" orientation="landscape" paperSize="9" scale="80"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57</v>
      </c>
      <c r="B12" s="25">
        <v>1</v>
      </c>
      <c r="C12" s="26">
        <v>845505612.11</v>
      </c>
      <c r="D12" s="26">
        <v>131352233.61</v>
      </c>
      <c r="E12" s="26">
        <v>808819651.94</v>
      </c>
      <c r="F12" s="26">
        <v>216028705.47</v>
      </c>
      <c r="G12" s="26">
        <v>725093419.45</v>
      </c>
      <c r="H12" s="26">
        <v>294996024.28</v>
      </c>
      <c r="I12" s="26">
        <v>1452642971.679</v>
      </c>
    </row>
    <row r="13" spans="1:9" ht="12.75">
      <c r="A13" s="25">
        <v>3</v>
      </c>
      <c r="B13" s="25">
        <v>6</v>
      </c>
      <c r="C13" s="26">
        <v>708271044.52</v>
      </c>
      <c r="D13" s="26">
        <v>1035726348.47</v>
      </c>
      <c r="E13" s="26">
        <v>699350930.67</v>
      </c>
      <c r="F13" s="26">
        <v>1028209338.46</v>
      </c>
      <c r="G13" s="26">
        <v>736553880.46</v>
      </c>
      <c r="H13" s="26">
        <v>1239555745.09</v>
      </c>
      <c r="I13" s="26">
        <v>4885525598.6079</v>
      </c>
    </row>
    <row r="14" spans="1:9" ht="12.75">
      <c r="A14" s="25">
        <v>7</v>
      </c>
      <c r="B14" s="25">
        <v>0</v>
      </c>
      <c r="C14" s="26">
        <v>150357552.84</v>
      </c>
      <c r="D14" s="26">
        <v>84409251.76</v>
      </c>
      <c r="E14" s="26">
        <v>144105501.98</v>
      </c>
      <c r="F14" s="26">
        <v>85543765.1</v>
      </c>
      <c r="G14" s="26">
        <v>102563394.47</v>
      </c>
      <c r="H14" s="26">
        <v>250164618.23</v>
      </c>
      <c r="I14" s="26">
        <v>1205296157.1</v>
      </c>
    </row>
    <row r="15" spans="1:9" ht="12.75">
      <c r="A15" s="25">
        <v>1795</v>
      </c>
      <c r="B15" s="25">
        <v>0</v>
      </c>
      <c r="C15" s="26">
        <v>2275305415.11002</v>
      </c>
      <c r="D15" s="26">
        <v>6693310.5</v>
      </c>
      <c r="E15" s="26">
        <v>2273071042.35</v>
      </c>
      <c r="F15" s="26">
        <v>6708919</v>
      </c>
      <c r="G15" s="26">
        <v>2343378536.25999</v>
      </c>
      <c r="H15" s="26">
        <v>6693023.75</v>
      </c>
      <c r="I15" s="26">
        <v>27776048.5625</v>
      </c>
    </row>
    <row r="16" spans="1:9" ht="12.75">
      <c r="A16" s="25">
        <v>1</v>
      </c>
      <c r="B16" s="25">
        <v>0</v>
      </c>
      <c r="C16" s="26">
        <v>213715126.01</v>
      </c>
      <c r="D16" s="26">
        <v>324190911.97</v>
      </c>
      <c r="E16" s="26">
        <v>233654115.69</v>
      </c>
      <c r="F16" s="26">
        <v>376503953.24</v>
      </c>
      <c r="G16" s="26">
        <v>205171988.81</v>
      </c>
      <c r="H16" s="26">
        <v>322820915.74</v>
      </c>
      <c r="I16" s="26">
        <v>1448644506.7625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139749000</v>
      </c>
      <c r="D19" s="26">
        <v>0</v>
      </c>
      <c r="E19" s="26">
        <v>0</v>
      </c>
      <c r="F19" s="26">
        <v>0</v>
      </c>
      <c r="G19" s="26">
        <v>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3276174</v>
      </c>
      <c r="D22" s="26">
        <v>0</v>
      </c>
      <c r="E22" s="26">
        <v>3276174</v>
      </c>
      <c r="F22" s="26">
        <v>0</v>
      </c>
      <c r="G22" s="26">
        <v>3626174</v>
      </c>
      <c r="H22" s="26">
        <v>0</v>
      </c>
      <c r="I22" s="26">
        <v>0</v>
      </c>
    </row>
    <row r="23" spans="1:9" ht="12.75">
      <c r="A23" s="25">
        <v>6</v>
      </c>
      <c r="B23" s="25">
        <v>1</v>
      </c>
      <c r="C23" s="26">
        <v>96910237.2</v>
      </c>
      <c r="D23" s="26">
        <v>668048746.51</v>
      </c>
      <c r="E23" s="26">
        <v>106473235.01</v>
      </c>
      <c r="F23" s="26">
        <v>677349447.8</v>
      </c>
      <c r="G23" s="26">
        <v>99592487.99</v>
      </c>
      <c r="H23" s="26">
        <v>655567323.11</v>
      </c>
      <c r="I23" s="26">
        <v>3350379444.9725</v>
      </c>
    </row>
    <row r="24" spans="1:9" ht="12.75">
      <c r="A24" s="25">
        <v>36</v>
      </c>
      <c r="B24" s="25">
        <v>13</v>
      </c>
      <c r="C24" s="26">
        <v>990451044.049999</v>
      </c>
      <c r="D24" s="26">
        <v>2302536406.73</v>
      </c>
      <c r="E24" s="26">
        <v>1027551668.93</v>
      </c>
      <c r="F24" s="26">
        <v>2430322268.2</v>
      </c>
      <c r="G24" s="26">
        <v>989555968.55</v>
      </c>
      <c r="H24" s="26">
        <v>2434162417.62</v>
      </c>
      <c r="I24" s="26">
        <v>10504566751.2029</v>
      </c>
    </row>
    <row r="25" spans="1:9" ht="12.75">
      <c r="A25" s="25">
        <v>0</v>
      </c>
      <c r="B25" s="25">
        <v>0</v>
      </c>
      <c r="C25" s="26">
        <v>17668556</v>
      </c>
      <c r="D25" s="26">
        <v>217227462.05</v>
      </c>
      <c r="E25" s="26">
        <v>18332507</v>
      </c>
      <c r="F25" s="26">
        <v>211666354.06</v>
      </c>
      <c r="G25" s="26">
        <v>22038447</v>
      </c>
      <c r="H25" s="26">
        <v>225676235.36</v>
      </c>
      <c r="I25" s="26">
        <v>1031890105.72</v>
      </c>
    </row>
    <row r="26" spans="1:9" ht="12.75">
      <c r="A26" s="25">
        <v>241</v>
      </c>
      <c r="B26" s="25">
        <v>1</v>
      </c>
      <c r="C26" s="26">
        <v>1933515647.95</v>
      </c>
      <c r="D26" s="26">
        <v>49769342.76</v>
      </c>
      <c r="E26" s="26">
        <v>1940055095.95</v>
      </c>
      <c r="F26" s="26">
        <v>51310187.2900001</v>
      </c>
      <c r="G26" s="26">
        <v>1961880739.96</v>
      </c>
      <c r="H26" s="26">
        <v>58422715.58</v>
      </c>
      <c r="I26" s="26">
        <v>592567068.6424</v>
      </c>
    </row>
    <row r="27" spans="1:9" ht="12.75">
      <c r="A27" s="25">
        <v>0</v>
      </c>
      <c r="B27" s="25">
        <v>0</v>
      </c>
      <c r="C27" s="26">
        <v>2772403.06</v>
      </c>
      <c r="D27" s="26">
        <v>0</v>
      </c>
      <c r="E27" s="26">
        <v>126775817.62</v>
      </c>
      <c r="F27" s="26">
        <v>0</v>
      </c>
      <c r="G27" s="26">
        <v>95145462.6</v>
      </c>
      <c r="H27" s="26">
        <v>0</v>
      </c>
      <c r="I27" s="26">
        <v>0</v>
      </c>
    </row>
    <row r="28" spans="1:9" ht="12.75">
      <c r="A28" s="25">
        <v>82</v>
      </c>
      <c r="B28" s="25">
        <v>1</v>
      </c>
      <c r="C28" s="26">
        <v>364795653.69</v>
      </c>
      <c r="D28" s="26">
        <v>9861893.69</v>
      </c>
      <c r="E28" s="26">
        <v>353915268.3</v>
      </c>
      <c r="F28" s="26">
        <v>10326235.25</v>
      </c>
      <c r="G28" s="26">
        <v>264597157.67</v>
      </c>
      <c r="H28" s="26">
        <v>5924964.12</v>
      </c>
      <c r="I28" s="26">
        <v>30848745.317</v>
      </c>
    </row>
    <row r="29" spans="1:9" ht="12.75">
      <c r="A29" s="25">
        <v>4</v>
      </c>
      <c r="B29" s="25">
        <v>1</v>
      </c>
      <c r="C29" s="26">
        <v>420581986.91</v>
      </c>
      <c r="D29" s="26">
        <v>251428851.05</v>
      </c>
      <c r="E29" s="26">
        <v>416735116.89</v>
      </c>
      <c r="F29" s="26">
        <v>259060561.99</v>
      </c>
      <c r="G29" s="26">
        <v>396873506.54</v>
      </c>
      <c r="H29" s="26">
        <v>278175480.5</v>
      </c>
      <c r="I29" s="26">
        <v>1158535487.3285</v>
      </c>
    </row>
    <row r="30" spans="1:9" ht="12.75">
      <c r="A30" s="25">
        <v>3</v>
      </c>
      <c r="B30" s="25">
        <v>0</v>
      </c>
      <c r="C30" s="26">
        <v>35292757.23</v>
      </c>
      <c r="D30" s="26">
        <v>34488567.33</v>
      </c>
      <c r="E30" s="26">
        <v>34492692.93</v>
      </c>
      <c r="F30" s="26">
        <v>38248717.1</v>
      </c>
      <c r="G30" s="26">
        <v>45008589.34</v>
      </c>
      <c r="H30" s="26">
        <v>39104448.1</v>
      </c>
      <c r="I30" s="26">
        <v>193860600.6215</v>
      </c>
    </row>
    <row r="31" spans="1:9" ht="12.75">
      <c r="A31" s="25">
        <v>1564</v>
      </c>
      <c r="B31" s="25">
        <v>1</v>
      </c>
      <c r="C31" s="26">
        <v>353312503.7</v>
      </c>
      <c r="D31" s="26">
        <v>141688914.96</v>
      </c>
      <c r="E31" s="26">
        <v>345858110.42</v>
      </c>
      <c r="F31" s="26">
        <v>144805378.18</v>
      </c>
      <c r="G31" s="26">
        <v>303449434.32</v>
      </c>
      <c r="H31" s="26">
        <v>145529858.57</v>
      </c>
      <c r="I31" s="26">
        <v>324453762.8395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cp:lastPrinted>2020-06-19T14:28:25Z</cp:lastPrinted>
  <dcterms:modified xsi:type="dcterms:W3CDTF">2020-06-24T12:01:28Z</dcterms:modified>
  <cp:category/>
  <cp:version/>
  <cp:contentType/>
  <cp:contentStatus/>
</cp:coreProperties>
</file>