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795" windowHeight="9960" activeTab="0"/>
  </bookViews>
  <sheets>
    <sheet name="Sheet1" sheetId="1" r:id="rId1"/>
    <sheet name="Sheet2" sheetId="2" r:id="rId2"/>
  </sheets>
  <definedNames>
    <definedName name="_xlnm.Print_Area" localSheetId="0">'Sheet1'!$A$1:$M$43</definedName>
  </definedNames>
  <calcPr fullCalcOnLoad="1" fullPrecision="0" iterate="1" iterateCount="100" iterateDelta="0.001"/>
</workbook>
</file>

<file path=xl/sharedStrings.xml><?xml version="1.0" encoding="utf-8"?>
<sst xmlns="http://schemas.openxmlformats.org/spreadsheetml/2006/main" count="53" uniqueCount="29">
  <si>
    <t>Executorul si numarul telefonului      O. Tabirta  022 30-32-85</t>
  </si>
  <si>
    <t>acceptate in MDL</t>
  </si>
  <si>
    <t>lunii gestionare</t>
  </si>
  <si>
    <t>- depozitele bancilor</t>
  </si>
  <si>
    <t>Informatia privind depozitele</t>
  </si>
  <si>
    <t>Semnaturile:</t>
  </si>
  <si>
    <t>acceptate in valuta straina **</t>
  </si>
  <si>
    <t xml:space="preserve"> Nota:    Informatia este dezvaluita, conform cerintelor expuse in Regulamentul cu privire la dezvaluirea de catre bancile din R.Moldova a informatiei aferente activitatilor lor. </t>
  </si>
  <si>
    <t>depozitele persoanelor juridice*, dintre care:</t>
  </si>
  <si>
    <t xml:space="preserve">acceptate in valuta straina </t>
  </si>
  <si>
    <t>a BC "Moldova-Agroindbank" S.A.</t>
  </si>
  <si>
    <t>Depozite la vedere fara dobanda:</t>
  </si>
  <si>
    <t>Depozite la termen fara dobanda:</t>
  </si>
  <si>
    <t>lunii precedente celei gestionare</t>
  </si>
  <si>
    <t>depozitele persoanelor fizice</t>
  </si>
  <si>
    <t>Data perfectarii</t>
  </si>
  <si>
    <t>Depozite la termen cu dobanda:</t>
  </si>
  <si>
    <t>*La aceasta categorie se includ de asemenea depozitele bugetului Republicii Moldova si ale bugetelor locale, ale bancilor, institutiilor financiare nebancare si ale altor persoane fizice care practica activitate de intreprinzator sau alt gen deactivitate etc.</t>
  </si>
  <si>
    <t xml:space="preserve">Portofoliul de depozite, mii lei, sold la sfirsitul </t>
  </si>
  <si>
    <t>Rata medie a dobanzii aferenta soldurilor depozitelor ***, % la sfirsitul</t>
  </si>
  <si>
    <t>Presedintele Comitetului de Conducere al bancii  ______________________________</t>
  </si>
  <si>
    <t>A</t>
  </si>
  <si>
    <t>Total depozite:</t>
  </si>
  <si>
    <t>** sumele depozitelor in valuta straina se recalculeaza la cursul oficial al leului moldovenesc valabil la data gestionara.</t>
  </si>
  <si>
    <t>anului precedent celui gestionar</t>
  </si>
  <si>
    <t>Tipul de depozit</t>
  </si>
  <si>
    <t>*** se calculeaza conform pct. 4 din Instructiunea privind raportarea ratelor dobanzilor aplicate de bancile din R.Moldova.</t>
  </si>
  <si>
    <t>Depozite la vedere cu dobanda:</t>
  </si>
  <si>
    <t>la situatia   31.08.2020</t>
  </si>
</sst>
</file>

<file path=xl/styles.xml><?xml version="1.0" encoding="utf-8"?>
<styleSheet xmlns="http://schemas.openxmlformats.org/spreadsheetml/2006/main">
  <numFmts count="4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 _-#,##0\ &quot;Lei&quot;;* \-#,##0\ &quot;Lei&quot;;* _-&quot;-&quot;\ &quot;Lei&quot;;@"/>
    <numFmt numFmtId="165" formatCode="* #,##0;* \-#,##0;* &quot;-&quot;;@"/>
    <numFmt numFmtId="166" formatCode="* _-#,##0.00\ &quot;Lei&quot;;* \-#,##0.00\ &quot;Lei&quot;;* _-&quot;-&quot;??\ &quot;Lei&quot;;@"/>
    <numFmt numFmtId="167" formatCode="* #,##0.00;* \-#,##0.00;* &quot;-&quot;??;@"/>
    <numFmt numFmtId="168" formatCode="\$#,##0_);\(\$#,##0\)"/>
    <numFmt numFmtId="169" formatCode="\$#,##0_);[Red]\(\$#,##0\)"/>
    <numFmt numFmtId="170" formatCode="\$#,##0.00_);\(\$#,##0.00\)"/>
    <numFmt numFmtId="171" formatCode="\$#,##0.00_);[Red]\(\$#,##0.00\)"/>
    <numFmt numFmtId="172" formatCode="* _-&quot;$&quot;#,##0;* \-&quot;$&quot;#,##0;* _-&quot;$&quot;&quot;-&quot;;@"/>
    <numFmt numFmtId="173" formatCode="* _-&quot;$&quot;#,##0.00;* \-&quot;$&quot;#,##0.00;* _-&quot;$&quot;&quot;-&quot;??;@"/>
    <numFmt numFmtId="174" formatCode="#0.0000000000"/>
    <numFmt numFmtId="175" formatCode="#0.000000000"/>
    <numFmt numFmtId="176" formatCode="#0.00000000"/>
    <numFmt numFmtId="177" formatCode="#0.0000000"/>
    <numFmt numFmtId="178" formatCode="#0.000000"/>
    <numFmt numFmtId="179" formatCode="#0.00000"/>
    <numFmt numFmtId="180" formatCode="#0.0000"/>
    <numFmt numFmtId="181" formatCode="#0.000"/>
    <numFmt numFmtId="182" formatCode="#0.00"/>
    <numFmt numFmtId="183" formatCode="#0.0"/>
    <numFmt numFmtId="184" formatCode="#0"/>
    <numFmt numFmtId="185" formatCode="#0.0000000000000000"/>
    <numFmt numFmtId="186" formatCode="#0.000000000000000"/>
    <numFmt numFmtId="187" formatCode="#0.00000000000000"/>
    <numFmt numFmtId="188" formatCode="#0.0000000000000"/>
    <numFmt numFmtId="189" formatCode="#0.000000000000"/>
    <numFmt numFmtId="190" formatCode="#0.00000000000"/>
    <numFmt numFmtId="191" formatCode="#0.00000000000000000"/>
    <numFmt numFmtId="192" formatCode="#0.000000000000000000"/>
    <numFmt numFmtId="193" formatCode="#0.0000000000000000000"/>
    <numFmt numFmtId="194" formatCode="#0.00000000000000000000"/>
    <numFmt numFmtId="195" formatCode="#0.000000000000000000000"/>
    <numFmt numFmtId="196" formatCode="0.0E+00"/>
    <numFmt numFmtId="197" formatCode="0.E+00"/>
    <numFmt numFmtId="198" formatCode="0.0"/>
  </numFmts>
  <fonts count="40">
    <font>
      <sz val="10"/>
      <name val="Arial"/>
      <family val="0"/>
    </font>
    <font>
      <b/>
      <sz val="10"/>
      <name val="Arial"/>
      <family val="0"/>
    </font>
    <font>
      <i/>
      <sz val="10"/>
      <name val="Arial"/>
      <family val="0"/>
    </font>
    <font>
      <b/>
      <i/>
      <sz val="10"/>
      <name val="Arial"/>
      <family val="0"/>
    </font>
    <font>
      <sz val="10"/>
      <name val="Times New Roman"/>
      <family val="1"/>
    </font>
    <font>
      <b/>
      <sz val="10"/>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color indexed="63"/>
      </top>
      <bottom style="medium"/>
    </border>
    <border>
      <left>
        <color indexed="63"/>
      </left>
      <right style="thin"/>
      <top>
        <color indexed="63"/>
      </top>
      <bottom style="medium"/>
    </border>
    <border>
      <left>
        <color indexed="63"/>
      </left>
      <right>
        <color indexed="63"/>
      </right>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style="thin"/>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medium"/>
      <top>
        <color indexed="63"/>
      </top>
      <bottom>
        <color indexed="63"/>
      </bottom>
    </border>
    <border>
      <left style="thin"/>
      <right style="medium"/>
      <top style="medium"/>
      <bottom style="thin"/>
    </border>
    <border>
      <left style="thin"/>
      <right style="medium"/>
      <top style="medium"/>
      <bottom>
        <color indexed="63"/>
      </bottom>
    </border>
    <border>
      <left style="thin"/>
      <right>
        <color indexed="63"/>
      </right>
      <top style="thin"/>
      <bottom style="thin"/>
    </border>
    <border>
      <left style="thin"/>
      <right>
        <color indexed="63"/>
      </right>
      <top style="thin"/>
      <bottom style="medium"/>
    </border>
    <border>
      <left style="thin"/>
      <right>
        <color indexed="63"/>
      </right>
      <top style="thin"/>
      <bottom>
        <color indexed="63"/>
      </bottom>
    </border>
    <border>
      <left style="thin"/>
      <right>
        <color indexed="63"/>
      </right>
      <top>
        <color indexed="63"/>
      </top>
      <bottom style="thin"/>
    </border>
    <border>
      <left style="thin"/>
      <right style="thin"/>
      <top style="thin"/>
      <bottom style="thin"/>
    </border>
    <border>
      <left style="thin"/>
      <right style="thin"/>
      <top>
        <color indexed="63"/>
      </top>
      <bottom style="thin"/>
    </border>
    <border>
      <left>
        <color indexed="63"/>
      </left>
      <right style="medium"/>
      <top style="thin"/>
      <bottom style="thin"/>
    </border>
    <border>
      <left>
        <color indexed="63"/>
      </left>
      <right style="medium"/>
      <top>
        <color indexed="63"/>
      </top>
      <bottom>
        <color indexed="63"/>
      </bottom>
    </border>
    <border>
      <left>
        <color indexed="63"/>
      </left>
      <right style="medium"/>
      <top style="thin"/>
      <bottom>
        <color indexed="63"/>
      </bottom>
    </border>
    <border>
      <left style="thin"/>
      <right style="thin"/>
      <top style="thin"/>
      <bottom style="medium"/>
    </border>
    <border>
      <left>
        <color indexed="63"/>
      </left>
      <right style="medium"/>
      <top style="thin"/>
      <bottom style="medium"/>
    </border>
    <border>
      <left style="medium"/>
      <right>
        <color indexed="63"/>
      </right>
      <top style="medium"/>
      <bottom style="medium"/>
    </border>
    <border>
      <left style="medium"/>
      <right>
        <color indexed="63"/>
      </right>
      <top style="medium"/>
      <bottom>
        <color indexed="63"/>
      </bottom>
    </border>
    <border>
      <left style="medium"/>
      <right style="thin"/>
      <top>
        <color indexed="63"/>
      </top>
      <bottom style="thin"/>
    </border>
    <border>
      <left style="medium"/>
      <right>
        <color indexed="63"/>
      </right>
      <top>
        <color indexed="63"/>
      </top>
      <bottom style="thin"/>
    </border>
    <border>
      <left>
        <color indexed="63"/>
      </left>
      <right style="medium"/>
      <top>
        <color indexed="63"/>
      </top>
      <bottom style="thin"/>
    </border>
    <border>
      <left style="medium"/>
      <right style="medium"/>
      <top style="medium"/>
      <bottom style="thin"/>
    </border>
    <border>
      <left style="medium"/>
      <right>
        <color indexed="63"/>
      </right>
      <top style="medium"/>
      <bottom style="thin"/>
    </border>
    <border>
      <left style="thin"/>
      <right style="medium"/>
      <top>
        <color indexed="63"/>
      </top>
      <bottom style="thin"/>
    </border>
    <border>
      <left style="thin"/>
      <right style="medium"/>
      <top>
        <color indexed="63"/>
      </top>
      <bottom>
        <color indexed="63"/>
      </bottom>
    </border>
    <border>
      <left style="medium"/>
      <right style="thin"/>
      <top style="thin"/>
      <bottom style="thin"/>
    </border>
    <border>
      <left>
        <color indexed="63"/>
      </left>
      <right style="thin"/>
      <top style="thin"/>
      <bottom style="thin"/>
    </border>
    <border>
      <left>
        <color indexed="63"/>
      </left>
      <right>
        <color indexed="63"/>
      </right>
      <top style="thin"/>
      <bottom style="thin"/>
    </border>
    <border>
      <left style="medium"/>
      <right style="thin"/>
      <top>
        <color indexed="63"/>
      </top>
      <bottom>
        <color indexed="63"/>
      </bottom>
    </border>
    <border>
      <left style="medium"/>
      <right>
        <color indexed="63"/>
      </right>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style="thin"/>
      <bottom style="medium"/>
    </border>
    <border>
      <left>
        <color indexed="63"/>
      </left>
      <right>
        <color indexed="63"/>
      </right>
      <top style="thin"/>
      <bottom style="medium"/>
    </border>
    <border>
      <left style="medium"/>
      <right style="thin"/>
      <top style="thin"/>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67" fontId="1" fillId="0" borderId="0" applyFont="0" applyFill="0" applyBorder="0" applyAlignment="0" applyProtection="0"/>
    <xf numFmtId="165" fontId="1" fillId="0" borderId="0" applyFon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99">
    <xf numFmtId="0" fontId="0" fillId="0" borderId="0" xfId="0" applyAlignment="1">
      <alignment/>
    </xf>
    <xf numFmtId="0" fontId="0" fillId="0" borderId="0" xfId="0" applyNumberFormat="1" applyFont="1" applyFill="1" applyBorder="1" applyAlignment="1">
      <alignment/>
    </xf>
    <xf numFmtId="0" fontId="4" fillId="0" borderId="0" xfId="0" applyFont="1" applyAlignment="1">
      <alignment/>
    </xf>
    <xf numFmtId="0" fontId="4" fillId="0" borderId="0" xfId="0" applyNumberFormat="1" applyFont="1" applyAlignment="1">
      <alignment/>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protection/>
    </xf>
    <xf numFmtId="0" fontId="5" fillId="0" borderId="21" xfId="0" applyNumberFormat="1" applyFont="1" applyFill="1" applyBorder="1" applyAlignment="1" applyProtection="1">
      <alignment horizontal="center"/>
      <protection/>
    </xf>
    <xf numFmtId="0" fontId="5" fillId="0" borderId="22" xfId="0" applyNumberFormat="1" applyFont="1" applyFill="1" applyBorder="1" applyAlignment="1" applyProtection="1">
      <alignment horizontal="center"/>
      <protection/>
    </xf>
    <xf numFmtId="0" fontId="5" fillId="0" borderId="23" xfId="0" applyNumberFormat="1" applyFont="1" applyFill="1" applyBorder="1" applyAlignment="1" applyProtection="1">
      <alignment horizontal="center"/>
      <protection/>
    </xf>
    <xf numFmtId="0" fontId="5" fillId="0" borderId="24" xfId="0" applyNumberFormat="1" applyFont="1" applyFill="1" applyBorder="1" applyAlignment="1" applyProtection="1">
      <alignment/>
      <protection/>
    </xf>
    <xf numFmtId="0" fontId="4" fillId="0" borderId="16" xfId="0" applyFont="1" applyBorder="1" applyAlignment="1">
      <alignment/>
    </xf>
    <xf numFmtId="0" fontId="4" fillId="0" borderId="18" xfId="0" applyFont="1" applyBorder="1" applyAlignment="1">
      <alignment/>
    </xf>
    <xf numFmtId="0" fontId="4" fillId="0" borderId="25" xfId="0" applyNumberFormat="1" applyFont="1" applyFill="1" applyBorder="1" applyAlignment="1" applyProtection="1">
      <alignment/>
      <protection/>
    </xf>
    <xf numFmtId="0" fontId="4" fillId="0" borderId="26" xfId="0" applyNumberFormat="1" applyFont="1" applyFill="1" applyBorder="1" applyAlignment="1" applyProtection="1">
      <alignment/>
      <protection/>
    </xf>
    <xf numFmtId="0" fontId="4" fillId="0" borderId="27" xfId="0" applyNumberFormat="1" applyFont="1" applyFill="1" applyBorder="1" applyAlignment="1" applyProtection="1">
      <alignment/>
      <protection/>
    </xf>
    <xf numFmtId="184" fontId="4" fillId="0" borderId="0" xfId="0" applyNumberFormat="1" applyFont="1" applyAlignment="1">
      <alignment/>
    </xf>
    <xf numFmtId="0" fontId="5" fillId="0" borderId="0" xfId="0" applyNumberFormat="1" applyFont="1" applyAlignment="1">
      <alignment/>
    </xf>
    <xf numFmtId="0" fontId="0" fillId="0" borderId="0" xfId="0" applyNumberFormat="1" applyAlignment="1">
      <alignment/>
    </xf>
    <xf numFmtId="0" fontId="4" fillId="0" borderId="0" xfId="0" applyFont="1" applyBorder="1" applyAlignment="1">
      <alignment/>
    </xf>
    <xf numFmtId="0" fontId="5" fillId="0" borderId="26" xfId="0" applyNumberFormat="1" applyFont="1" applyFill="1" applyBorder="1" applyAlignment="1" applyProtection="1">
      <alignment/>
      <protection/>
    </xf>
    <xf numFmtId="0" fontId="5" fillId="0" borderId="28" xfId="0" applyNumberFormat="1" applyFont="1" applyFill="1" applyBorder="1" applyAlignment="1" applyProtection="1">
      <alignment/>
      <protection/>
    </xf>
    <xf numFmtId="0" fontId="4" fillId="0" borderId="29" xfId="0" applyNumberFormat="1" applyFont="1" applyFill="1" applyBorder="1" applyAlignment="1" applyProtection="1">
      <alignment/>
      <protection/>
    </xf>
    <xf numFmtId="184" fontId="0" fillId="0" borderId="0" xfId="0" applyNumberFormat="1" applyAlignment="1">
      <alignment/>
    </xf>
    <xf numFmtId="2" fontId="4" fillId="0" borderId="30" xfId="0" applyNumberFormat="1" applyFont="1" applyFill="1" applyBorder="1" applyAlignment="1" applyProtection="1">
      <alignment/>
      <protection/>
    </xf>
    <xf numFmtId="2" fontId="4" fillId="0" borderId="16" xfId="0" applyNumberFormat="1" applyFont="1" applyFill="1" applyBorder="1" applyAlignment="1" applyProtection="1">
      <alignment/>
      <protection/>
    </xf>
    <xf numFmtId="2" fontId="4" fillId="0" borderId="31" xfId="0" applyNumberFormat="1" applyFont="1" applyFill="1" applyBorder="1" applyAlignment="1" applyProtection="1">
      <alignment/>
      <protection/>
    </xf>
    <xf numFmtId="2" fontId="4" fillId="0" borderId="26" xfId="0" applyNumberFormat="1" applyFont="1" applyFill="1" applyBorder="1" applyAlignment="1" applyProtection="1">
      <alignment/>
      <protection/>
    </xf>
    <xf numFmtId="2" fontId="4" fillId="0" borderId="32" xfId="0" applyNumberFormat="1" applyFont="1" applyFill="1" applyBorder="1" applyAlignment="1" applyProtection="1">
      <alignment/>
      <protection/>
    </xf>
    <xf numFmtId="2" fontId="4" fillId="0" borderId="18" xfId="0" applyNumberFormat="1" applyFont="1" applyFill="1" applyBorder="1" applyAlignment="1" applyProtection="1">
      <alignment/>
      <protection/>
    </xf>
    <xf numFmtId="2" fontId="4" fillId="0" borderId="33" xfId="0" applyNumberFormat="1" applyFont="1" applyFill="1" applyBorder="1" applyAlignment="1" applyProtection="1">
      <alignment/>
      <protection/>
    </xf>
    <xf numFmtId="2" fontId="4" fillId="0" borderId="29" xfId="0" applyNumberFormat="1" applyFont="1" applyFill="1" applyBorder="1" applyAlignment="1" applyProtection="1">
      <alignment/>
      <protection/>
    </xf>
    <xf numFmtId="1" fontId="0" fillId="0" borderId="0" xfId="0" applyNumberFormat="1" applyFont="1" applyFill="1" applyAlignment="1" applyProtection="1">
      <alignment/>
      <protection/>
    </xf>
    <xf numFmtId="2" fontId="4" fillId="0" borderId="17" xfId="0" applyNumberFormat="1" applyFont="1" applyFill="1" applyBorder="1" applyAlignment="1" applyProtection="1">
      <alignment/>
      <protection/>
    </xf>
    <xf numFmtId="2" fontId="4" fillId="0" borderId="28" xfId="0" applyNumberFormat="1" applyFont="1" applyFill="1" applyBorder="1" applyAlignment="1" applyProtection="1">
      <alignment/>
      <protection/>
    </xf>
    <xf numFmtId="2" fontId="4" fillId="0" borderId="34" xfId="0" applyNumberFormat="1" applyFont="1" applyFill="1" applyBorder="1" applyAlignment="1" applyProtection="1">
      <alignment/>
      <protection/>
    </xf>
    <xf numFmtId="2" fontId="4" fillId="0" borderId="35" xfId="0" applyNumberFormat="1" applyFont="1" applyFill="1" applyBorder="1" applyAlignment="1" applyProtection="1">
      <alignment/>
      <protection/>
    </xf>
    <xf numFmtId="2" fontId="4" fillId="0" borderId="27" xfId="0" applyNumberFormat="1" applyFont="1" applyFill="1" applyBorder="1" applyAlignment="1" applyProtection="1">
      <alignment/>
      <protection/>
    </xf>
    <xf numFmtId="2" fontId="4" fillId="0" borderId="36" xfId="0" applyNumberFormat="1" applyFont="1" applyFill="1" applyBorder="1" applyAlignment="1" applyProtection="1">
      <alignment/>
      <protection/>
    </xf>
    <xf numFmtId="0" fontId="5" fillId="0" borderId="0"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protection/>
    </xf>
    <xf numFmtId="0" fontId="5" fillId="0" borderId="37" xfId="0" applyNumberFormat="1" applyFont="1" applyFill="1" applyBorder="1" applyAlignment="1" applyProtection="1">
      <alignment horizontal="center" vertical="center" wrapText="1"/>
      <protection/>
    </xf>
    <xf numFmtId="0" fontId="5" fillId="0" borderId="38" xfId="0" applyNumberFormat="1" applyFont="1" applyFill="1" applyBorder="1" applyAlignment="1" applyProtection="1">
      <alignment horizontal="center" vertical="center" wrapText="1"/>
      <protection/>
    </xf>
    <xf numFmtId="0" fontId="5" fillId="0" borderId="39" xfId="0" applyNumberFormat="1" applyFont="1" applyFill="1" applyBorder="1" applyAlignment="1" applyProtection="1">
      <alignment horizontal="center" vertical="center"/>
      <protection/>
    </xf>
    <xf numFmtId="0" fontId="5" fillId="0" borderId="40" xfId="0" applyNumberFormat="1" applyFont="1" applyFill="1" applyBorder="1" applyAlignment="1" applyProtection="1">
      <alignment horizontal="center" vertical="center"/>
      <protection/>
    </xf>
    <xf numFmtId="0" fontId="5" fillId="0" borderId="41" xfId="0" applyNumberFormat="1" applyFont="1" applyFill="1" applyBorder="1" applyAlignment="1" applyProtection="1">
      <alignment horizontal="center" vertical="center" wrapText="1"/>
      <protection/>
    </xf>
    <xf numFmtId="0" fontId="5" fillId="0" borderId="29" xfId="0" applyNumberFormat="1" applyFont="1" applyFill="1" applyBorder="1" applyAlignment="1" applyProtection="1">
      <alignment horizontal="center" vertical="center" wrapText="1"/>
      <protection/>
    </xf>
    <xf numFmtId="0" fontId="5" fillId="0" borderId="39" xfId="0" applyNumberFormat="1" applyFont="1" applyFill="1" applyBorder="1" applyAlignment="1" applyProtection="1">
      <alignment horizontal="center" vertical="center" wrapText="1"/>
      <protection/>
    </xf>
    <xf numFmtId="0" fontId="5" fillId="0" borderId="31" xfId="0" applyNumberFormat="1" applyFont="1" applyFill="1" applyBorder="1" applyAlignment="1" applyProtection="1">
      <alignment horizontal="center" vertical="center" wrapText="1"/>
      <protection/>
    </xf>
    <xf numFmtId="0" fontId="5" fillId="0" borderId="42" xfId="0" applyNumberFormat="1" applyFont="1" applyFill="1" applyBorder="1" applyAlignment="1" applyProtection="1">
      <alignment horizontal="center" vertical="center" wrapText="1"/>
      <protection/>
    </xf>
    <xf numFmtId="0" fontId="5" fillId="0" borderId="43" xfId="0" applyNumberFormat="1" applyFont="1" applyFill="1" applyBorder="1" applyAlignment="1" applyProtection="1">
      <alignment horizontal="center" vertical="center" wrapText="1"/>
      <protection/>
    </xf>
    <xf numFmtId="0" fontId="5" fillId="0" borderId="44" xfId="0" applyNumberFormat="1" applyFont="1" applyFill="1" applyBorder="1" applyAlignment="1" applyProtection="1">
      <alignment horizontal="center" vertical="center" wrapText="1"/>
      <protection/>
    </xf>
    <xf numFmtId="0" fontId="5" fillId="0" borderId="45" xfId="0" applyNumberFormat="1" applyFont="1" applyFill="1" applyBorder="1" applyAlignment="1" applyProtection="1">
      <alignment horizontal="center" vertical="center" wrapText="1"/>
      <protection/>
    </xf>
    <xf numFmtId="3" fontId="4" fillId="0" borderId="15" xfId="0" applyNumberFormat="1" applyFont="1" applyFill="1" applyBorder="1" applyAlignment="1">
      <alignment/>
    </xf>
    <xf numFmtId="3" fontId="4" fillId="0" borderId="16" xfId="0" applyNumberFormat="1" applyFont="1" applyFill="1" applyBorder="1" applyAlignment="1">
      <alignment/>
    </xf>
    <xf numFmtId="3" fontId="4" fillId="0" borderId="31" xfId="0" applyNumberFormat="1" applyFont="1" applyBorder="1" applyAlignment="1">
      <alignment/>
    </xf>
    <xf numFmtId="3" fontId="4" fillId="0" borderId="16" xfId="0" applyNumberFormat="1" applyFont="1" applyBorder="1" applyAlignment="1">
      <alignment/>
    </xf>
    <xf numFmtId="3" fontId="4" fillId="0" borderId="46" xfId="0" applyNumberFormat="1" applyFont="1" applyFill="1" applyBorder="1" applyAlignment="1" applyProtection="1">
      <alignment wrapText="1"/>
      <protection/>
    </xf>
    <xf numFmtId="3" fontId="4" fillId="0" borderId="47" xfId="0" applyNumberFormat="1" applyFont="1" applyFill="1" applyBorder="1" applyAlignment="1" applyProtection="1">
      <alignment/>
      <protection/>
    </xf>
    <xf numFmtId="3" fontId="4" fillId="0" borderId="48" xfId="0" applyNumberFormat="1" applyFont="1" applyFill="1" applyBorder="1" applyAlignment="1" applyProtection="1">
      <alignment/>
      <protection/>
    </xf>
    <xf numFmtId="3" fontId="4" fillId="0" borderId="49" xfId="0" applyNumberFormat="1" applyFont="1" applyFill="1" applyBorder="1" applyAlignment="1" applyProtection="1">
      <alignment/>
      <protection/>
    </xf>
    <xf numFmtId="3" fontId="4" fillId="0" borderId="30" xfId="0" applyNumberFormat="1" applyFont="1" applyFill="1" applyBorder="1" applyAlignment="1" applyProtection="1">
      <alignment/>
      <protection/>
    </xf>
    <xf numFmtId="3" fontId="4" fillId="0" borderId="26" xfId="0" applyNumberFormat="1" applyFont="1" applyFill="1" applyBorder="1" applyAlignment="1" applyProtection="1">
      <alignment/>
      <protection/>
    </xf>
    <xf numFmtId="3" fontId="4" fillId="0" borderId="46" xfId="0" applyNumberFormat="1" applyFont="1" applyFill="1" applyBorder="1" applyAlignment="1" applyProtection="1">
      <alignment/>
      <protection/>
    </xf>
    <xf numFmtId="3" fontId="4" fillId="0" borderId="17" xfId="0" applyNumberFormat="1" applyFont="1" applyFill="1" applyBorder="1" applyAlignment="1" applyProtection="1">
      <alignment/>
      <protection/>
    </xf>
    <xf numFmtId="3" fontId="4" fillId="0" borderId="28" xfId="0" applyNumberFormat="1" applyFont="1" applyFill="1" applyBorder="1" applyAlignment="1" applyProtection="1">
      <alignment/>
      <protection/>
    </xf>
    <xf numFmtId="3" fontId="4" fillId="0" borderId="50" xfId="0" applyNumberFormat="1" applyFont="1" applyFill="1" applyBorder="1" applyAlignment="1" applyProtection="1">
      <alignment/>
      <protection/>
    </xf>
    <xf numFmtId="3" fontId="4" fillId="0" borderId="31" xfId="0" applyNumberFormat="1" applyFont="1" applyFill="1" applyBorder="1" applyAlignment="1" applyProtection="1">
      <alignment/>
      <protection/>
    </xf>
    <xf numFmtId="3" fontId="4" fillId="0" borderId="29" xfId="0" applyNumberFormat="1" applyFont="1" applyFill="1" applyBorder="1" applyAlignment="1" applyProtection="1">
      <alignment/>
      <protection/>
    </xf>
    <xf numFmtId="3" fontId="4" fillId="0" borderId="51" xfId="0" applyNumberFormat="1" applyFont="1" applyBorder="1" applyAlignment="1">
      <alignment/>
    </xf>
    <xf numFmtId="3" fontId="4" fillId="0" borderId="29" xfId="0" applyNumberFormat="1" applyFont="1" applyBorder="1" applyAlignment="1">
      <alignment/>
    </xf>
    <xf numFmtId="3" fontId="4" fillId="0" borderId="47" xfId="0" applyNumberFormat="1" applyFont="1" applyBorder="1" applyAlignment="1">
      <alignment/>
    </xf>
    <xf numFmtId="3" fontId="4" fillId="0" borderId="48" xfId="0" applyNumberFormat="1" applyFont="1" applyBorder="1" applyAlignment="1">
      <alignment/>
    </xf>
    <xf numFmtId="3" fontId="4" fillId="0" borderId="52" xfId="0" applyNumberFormat="1" applyFont="1" applyBorder="1" applyAlignment="1">
      <alignment/>
    </xf>
    <xf numFmtId="3" fontId="4" fillId="0" borderId="53" xfId="0" applyNumberFormat="1" applyFont="1" applyBorder="1" applyAlignment="1">
      <alignment/>
    </xf>
    <xf numFmtId="3" fontId="4" fillId="0" borderId="54" xfId="0" applyNumberFormat="1" applyFont="1" applyFill="1" applyBorder="1" applyAlignment="1" applyProtection="1">
      <alignment/>
      <protection/>
    </xf>
    <xf numFmtId="3" fontId="4" fillId="0" borderId="55" xfId="0" applyNumberFormat="1" applyFont="1" applyFill="1" applyBorder="1" applyAlignment="1" applyProtection="1">
      <alignment/>
      <protection/>
    </xf>
    <xf numFmtId="3" fontId="4" fillId="0" borderId="27" xfId="0" applyNumberFormat="1" applyFont="1" applyFill="1" applyBorder="1" applyAlignment="1" applyProtection="1">
      <alignment/>
      <protection/>
    </xf>
    <xf numFmtId="14" fontId="4" fillId="0" borderId="0" xfId="0" applyNumberFormat="1" applyFont="1" applyAlignment="1">
      <alignment/>
    </xf>
    <xf numFmtId="3" fontId="4" fillId="33" borderId="46" xfId="0" applyNumberFormat="1" applyFont="1" applyFill="1" applyBorder="1" applyAlignment="1" applyProtection="1">
      <alignment wrapText="1"/>
      <protection/>
    </xf>
    <xf numFmtId="3" fontId="4" fillId="33" borderId="47" xfId="0" applyNumberFormat="1" applyFont="1" applyFill="1" applyBorder="1" applyAlignment="1" applyProtection="1">
      <alignment/>
      <protection/>
    </xf>
    <xf numFmtId="3" fontId="4" fillId="33" borderId="46" xfId="0" applyNumberFormat="1" applyFont="1" applyFill="1" applyBorder="1" applyAlignment="1" applyProtection="1">
      <alignment/>
      <protection/>
    </xf>
    <xf numFmtId="3" fontId="4" fillId="33" borderId="49" xfId="0" applyNumberFormat="1" applyFont="1" applyFill="1" applyBorder="1" applyAlignment="1" applyProtection="1">
      <alignment/>
      <protection/>
    </xf>
    <xf numFmtId="3" fontId="4" fillId="33" borderId="17" xfId="0" applyNumberFormat="1" applyFont="1" applyFill="1" applyBorder="1" applyAlignment="1" applyProtection="1">
      <alignment/>
      <protection/>
    </xf>
    <xf numFmtId="3" fontId="4" fillId="33" borderId="30" xfId="0" applyNumberFormat="1" applyFont="1" applyFill="1" applyBorder="1" applyAlignment="1" applyProtection="1">
      <alignment/>
      <protection/>
    </xf>
    <xf numFmtId="3" fontId="4" fillId="33" borderId="15" xfId="0" applyNumberFormat="1" applyFont="1" applyFill="1" applyBorder="1" applyAlignment="1" applyProtection="1">
      <alignment/>
      <protection/>
    </xf>
    <xf numFmtId="3" fontId="4" fillId="33" borderId="50" xfId="0" applyNumberFormat="1" applyFont="1" applyFill="1" applyBorder="1" applyAlignment="1" applyProtection="1">
      <alignment/>
      <protection/>
    </xf>
    <xf numFmtId="3" fontId="4" fillId="33" borderId="31" xfId="0" applyNumberFormat="1" applyFont="1" applyFill="1" applyBorder="1" applyAlignment="1" applyProtection="1">
      <alignment/>
      <protection/>
    </xf>
    <xf numFmtId="3" fontId="4" fillId="33" borderId="52" xfId="0" applyNumberFormat="1" applyFont="1" applyFill="1" applyBorder="1" applyAlignment="1" applyProtection="1">
      <alignment/>
      <protection/>
    </xf>
    <xf numFmtId="3" fontId="4" fillId="33" borderId="56" xfId="0" applyNumberFormat="1" applyFont="1" applyFill="1" applyBorder="1" applyAlignment="1" applyProtection="1">
      <alignment/>
      <protection/>
    </xf>
    <xf numFmtId="3" fontId="4" fillId="33" borderId="54" xfId="0" applyNumberFormat="1" applyFont="1" applyFill="1" applyBorder="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44"/>
  <sheetViews>
    <sheetView tabSelected="1" zoomScalePageLayoutView="0" workbookViewId="0" topLeftCell="A1">
      <selection activeCell="L22" sqref="L22"/>
    </sheetView>
  </sheetViews>
  <sheetFormatPr defaultColWidth="9.140625" defaultRowHeight="12.75"/>
  <cols>
    <col min="1" max="1" width="32.140625" style="2" customWidth="1"/>
    <col min="2" max="3" width="12.8515625" style="2" customWidth="1"/>
    <col min="4" max="5" width="14.140625" style="2" customWidth="1"/>
    <col min="6" max="6" width="16.140625" style="2" customWidth="1"/>
    <col min="7" max="7" width="13.00390625" style="2" customWidth="1"/>
    <col min="8" max="16384" width="9.140625" style="2" customWidth="1"/>
  </cols>
  <sheetData>
    <row r="1" spans="1:13" ht="12" customHeight="1">
      <c r="A1" s="3"/>
      <c r="B1" s="3"/>
      <c r="C1" s="3"/>
      <c r="F1" s="3"/>
      <c r="G1" s="3"/>
      <c r="H1" s="3"/>
      <c r="J1" s="3"/>
      <c r="K1" s="27"/>
      <c r="L1" s="3"/>
      <c r="M1" s="3"/>
    </row>
    <row r="2" spans="1:13" ht="12.75">
      <c r="A2" s="3"/>
      <c r="B2" s="3"/>
      <c r="C2" s="3"/>
      <c r="F2" s="3"/>
      <c r="G2" s="3"/>
      <c r="H2" s="3"/>
      <c r="J2" s="3"/>
      <c r="L2" s="3"/>
      <c r="M2" s="3"/>
    </row>
    <row r="3" spans="1:13" ht="12.75">
      <c r="A3" s="48" t="s">
        <v>4</v>
      </c>
      <c r="B3" s="48"/>
      <c r="C3" s="48"/>
      <c r="D3" s="48"/>
      <c r="E3" s="48"/>
      <c r="F3" s="48"/>
      <c r="G3" s="48"/>
      <c r="H3" s="48"/>
      <c r="I3" s="48"/>
      <c r="J3" s="48"/>
      <c r="K3" s="48"/>
      <c r="L3" s="48"/>
      <c r="M3" s="48"/>
    </row>
    <row r="4" spans="1:13" ht="12.75">
      <c r="A4" s="48" t="s">
        <v>10</v>
      </c>
      <c r="B4" s="48"/>
      <c r="C4" s="48"/>
      <c r="D4" s="48"/>
      <c r="E4" s="48"/>
      <c r="F4" s="48"/>
      <c r="G4" s="48"/>
      <c r="H4" s="48"/>
      <c r="I4" s="48"/>
      <c r="J4" s="48"/>
      <c r="K4" s="48"/>
      <c r="L4" s="48"/>
      <c r="M4" s="48"/>
    </row>
    <row r="5" ht="12.75">
      <c r="A5" s="3"/>
    </row>
    <row r="6" spans="1:13" ht="12.75">
      <c r="A6" s="48" t="s">
        <v>28</v>
      </c>
      <c r="B6" s="48"/>
      <c r="C6" s="48"/>
      <c r="D6" s="48"/>
      <c r="E6" s="48"/>
      <c r="F6" s="48"/>
      <c r="G6" s="48"/>
      <c r="H6" s="48"/>
      <c r="I6" s="48"/>
      <c r="J6" s="48"/>
      <c r="K6" s="48"/>
      <c r="L6" s="48"/>
      <c r="M6" s="48"/>
    </row>
    <row r="7" ht="12.75">
      <c r="A7" s="3"/>
    </row>
    <row r="8" spans="1:13" ht="42.75" customHeight="1">
      <c r="A8" s="49" t="s">
        <v>25</v>
      </c>
      <c r="B8" s="57" t="s">
        <v>18</v>
      </c>
      <c r="C8" s="57"/>
      <c r="D8" s="57"/>
      <c r="E8" s="57"/>
      <c r="F8" s="57"/>
      <c r="G8" s="58"/>
      <c r="H8" s="57" t="s">
        <v>19</v>
      </c>
      <c r="I8" s="57"/>
      <c r="J8" s="57"/>
      <c r="K8" s="57"/>
      <c r="L8" s="57"/>
      <c r="M8" s="57"/>
    </row>
    <row r="9" spans="1:13" ht="12.75">
      <c r="A9" s="49"/>
      <c r="B9" s="51" t="s">
        <v>2</v>
      </c>
      <c r="C9" s="52"/>
      <c r="D9" s="56" t="s">
        <v>13</v>
      </c>
      <c r="E9" s="56"/>
      <c r="F9" s="53" t="s">
        <v>24</v>
      </c>
      <c r="G9" s="54"/>
      <c r="H9" s="55" t="s">
        <v>2</v>
      </c>
      <c r="I9" s="55"/>
      <c r="J9" s="47" t="s">
        <v>13</v>
      </c>
      <c r="K9" s="47"/>
      <c r="L9" s="59" t="s">
        <v>24</v>
      </c>
      <c r="M9" s="60"/>
    </row>
    <row r="10" spans="1:13" ht="38.25">
      <c r="A10" s="50"/>
      <c r="B10" s="4" t="s">
        <v>1</v>
      </c>
      <c r="C10" s="5" t="s">
        <v>6</v>
      </c>
      <c r="D10" s="6" t="s">
        <v>1</v>
      </c>
      <c r="E10" s="7" t="s">
        <v>6</v>
      </c>
      <c r="F10" s="6" t="s">
        <v>1</v>
      </c>
      <c r="G10" s="8" t="s">
        <v>6</v>
      </c>
      <c r="H10" s="9" t="s">
        <v>1</v>
      </c>
      <c r="I10" s="10" t="s">
        <v>9</v>
      </c>
      <c r="J10" s="11" t="s">
        <v>1</v>
      </c>
      <c r="K10" s="11" t="s">
        <v>9</v>
      </c>
      <c r="L10" s="12" t="s">
        <v>1</v>
      </c>
      <c r="M10" s="13" t="s">
        <v>9</v>
      </c>
    </row>
    <row r="11" spans="1:13" ht="12.75">
      <c r="A11" s="14" t="s">
        <v>21</v>
      </c>
      <c r="B11" s="15">
        <v>1</v>
      </c>
      <c r="C11" s="15">
        <v>2</v>
      </c>
      <c r="D11" s="15">
        <v>3</v>
      </c>
      <c r="E11" s="15">
        <v>4</v>
      </c>
      <c r="F11" s="15">
        <v>5</v>
      </c>
      <c r="G11" s="15">
        <v>6</v>
      </c>
      <c r="H11" s="16">
        <v>7</v>
      </c>
      <c r="I11" s="16">
        <v>8</v>
      </c>
      <c r="J11" s="16">
        <v>9</v>
      </c>
      <c r="K11" s="16">
        <v>10</v>
      </c>
      <c r="L11" s="16">
        <v>11</v>
      </c>
      <c r="M11" s="17">
        <v>12</v>
      </c>
    </row>
    <row r="12" spans="1:13" ht="12.75">
      <c r="A12" s="18" t="s">
        <v>11</v>
      </c>
      <c r="B12" s="61"/>
      <c r="C12" s="62"/>
      <c r="D12" s="63"/>
      <c r="E12" s="64"/>
      <c r="F12" s="64"/>
      <c r="G12" s="64"/>
      <c r="H12" s="19"/>
      <c r="I12" s="19"/>
      <c r="J12" s="19"/>
      <c r="K12" s="19"/>
      <c r="L12" s="20"/>
      <c r="M12" s="21"/>
    </row>
    <row r="13" spans="1:13" ht="12.75">
      <c r="A13" s="22" t="s">
        <v>14</v>
      </c>
      <c r="B13" s="87">
        <f>(1971779185.42+620373.17)/1000</f>
        <v>1972400</v>
      </c>
      <c r="C13" s="88">
        <f>(2073697643.99+0)/1000</f>
        <v>2073698</v>
      </c>
      <c r="D13" s="65">
        <v>1807386</v>
      </c>
      <c r="E13" s="66">
        <v>1902540</v>
      </c>
      <c r="F13" s="65">
        <v>366335</v>
      </c>
      <c r="G13" s="67">
        <v>1194527</v>
      </c>
      <c r="H13" s="32">
        <v>0</v>
      </c>
      <c r="I13" s="32">
        <v>0</v>
      </c>
      <c r="J13" s="32">
        <v>0</v>
      </c>
      <c r="K13" s="35">
        <v>0</v>
      </c>
      <c r="L13" s="32">
        <v>0</v>
      </c>
      <c r="M13" s="36">
        <v>0</v>
      </c>
    </row>
    <row r="14" spans="1:13" ht="12.75">
      <c r="A14" s="22" t="s">
        <v>8</v>
      </c>
      <c r="B14" s="90">
        <f>(2498875025.56+0)/1000</f>
        <v>2498875</v>
      </c>
      <c r="C14" s="92">
        <f>(1866243966.9+0)/1000</f>
        <v>1866244</v>
      </c>
      <c r="D14" s="68">
        <v>2411107</v>
      </c>
      <c r="E14" s="69">
        <v>2264709</v>
      </c>
      <c r="F14" s="68">
        <v>2229366</v>
      </c>
      <c r="G14" s="70">
        <v>1569668</v>
      </c>
      <c r="H14" s="32">
        <v>0</v>
      </c>
      <c r="I14" s="32">
        <v>0</v>
      </c>
      <c r="J14" s="32">
        <v>0</v>
      </c>
      <c r="K14" s="35">
        <v>0</v>
      </c>
      <c r="L14" s="32">
        <v>0</v>
      </c>
      <c r="M14" s="36">
        <v>0</v>
      </c>
    </row>
    <row r="15" spans="1:13" ht="12.75">
      <c r="A15" s="22" t="s">
        <v>3</v>
      </c>
      <c r="B15" s="89">
        <f>11494577/1000</f>
        <v>11495</v>
      </c>
      <c r="C15" s="88">
        <f>1466120.44/1000</f>
        <v>1466</v>
      </c>
      <c r="D15" s="71">
        <v>29196</v>
      </c>
      <c r="E15" s="66">
        <v>3721</v>
      </c>
      <c r="F15" s="71">
        <v>2387</v>
      </c>
      <c r="G15" s="67">
        <v>2658</v>
      </c>
      <c r="H15" s="32">
        <v>0</v>
      </c>
      <c r="I15" s="32">
        <v>0</v>
      </c>
      <c r="J15" s="32">
        <v>0</v>
      </c>
      <c r="K15" s="35">
        <v>0</v>
      </c>
      <c r="L15" s="32">
        <v>0</v>
      </c>
      <c r="M15" s="36">
        <v>0</v>
      </c>
    </row>
    <row r="16" spans="1:13" ht="12.75">
      <c r="A16" s="28" t="s">
        <v>27</v>
      </c>
      <c r="B16" s="90"/>
      <c r="C16" s="91"/>
      <c r="D16" s="71"/>
      <c r="E16" s="72"/>
      <c r="F16" s="71"/>
      <c r="G16" s="73"/>
      <c r="H16" s="33"/>
      <c r="I16" s="33"/>
      <c r="J16" s="33"/>
      <c r="K16" s="37"/>
      <c r="L16" s="33"/>
      <c r="M16" s="38"/>
    </row>
    <row r="17" spans="1:13" ht="12.75">
      <c r="A17" s="22" t="s">
        <v>14</v>
      </c>
      <c r="B17" s="89">
        <f>(996871520.9+0)/1000</f>
        <v>996872</v>
      </c>
      <c r="C17" s="89">
        <f>(28225494.55+0)/1000</f>
        <v>28225</v>
      </c>
      <c r="D17" s="68">
        <v>973432</v>
      </c>
      <c r="E17" s="73">
        <v>27104</v>
      </c>
      <c r="F17" s="68">
        <v>1425556</v>
      </c>
      <c r="G17" s="67">
        <v>18270</v>
      </c>
      <c r="H17" s="32">
        <v>1.26</v>
      </c>
      <c r="I17" s="32">
        <v>2</v>
      </c>
      <c r="J17" s="32">
        <v>1.27</v>
      </c>
      <c r="K17" s="35">
        <v>2</v>
      </c>
      <c r="L17" s="32">
        <v>1</v>
      </c>
      <c r="M17" s="36">
        <v>2</v>
      </c>
    </row>
    <row r="18" spans="1:13" ht="12.75">
      <c r="A18" s="22" t="s">
        <v>8</v>
      </c>
      <c r="B18" s="90">
        <f>(162661564.35+0)/1000</f>
        <v>162662</v>
      </c>
      <c r="C18" s="93">
        <f>(161906081.76+0)/1000</f>
        <v>161906</v>
      </c>
      <c r="D18" s="71">
        <v>137613</v>
      </c>
      <c r="E18" s="67">
        <v>111551</v>
      </c>
      <c r="F18" s="71">
        <v>279114</v>
      </c>
      <c r="G18" s="73">
        <v>74711</v>
      </c>
      <c r="H18" s="32">
        <v>1.09</v>
      </c>
      <c r="I18" s="32">
        <v>0.17</v>
      </c>
      <c r="J18" s="32">
        <v>0.94</v>
      </c>
      <c r="K18" s="35">
        <v>0.22</v>
      </c>
      <c r="L18" s="34">
        <v>1</v>
      </c>
      <c r="M18" s="36">
        <v>0</v>
      </c>
    </row>
    <row r="19" spans="1:13" ht="12.75">
      <c r="A19" s="22" t="s">
        <v>3</v>
      </c>
      <c r="B19" s="89">
        <f>0/1000</f>
        <v>0</v>
      </c>
      <c r="C19" s="88">
        <f>0/1000</f>
        <v>0</v>
      </c>
      <c r="D19" s="71">
        <v>0</v>
      </c>
      <c r="E19" s="66">
        <v>0</v>
      </c>
      <c r="F19" s="71">
        <v>0</v>
      </c>
      <c r="G19" s="67">
        <v>0</v>
      </c>
      <c r="H19" s="32">
        <v>0</v>
      </c>
      <c r="I19" s="32">
        <v>0</v>
      </c>
      <c r="J19" s="32">
        <v>0</v>
      </c>
      <c r="K19" s="35">
        <v>0</v>
      </c>
      <c r="L19" s="32">
        <v>0</v>
      </c>
      <c r="M19" s="36">
        <v>0</v>
      </c>
    </row>
    <row r="20" spans="1:13" ht="12.75">
      <c r="A20" s="28" t="s">
        <v>12</v>
      </c>
      <c r="B20" s="90"/>
      <c r="C20" s="92"/>
      <c r="D20" s="68"/>
      <c r="E20" s="69"/>
      <c r="F20" s="68"/>
      <c r="G20" s="70"/>
      <c r="H20" s="33"/>
      <c r="I20" s="33"/>
      <c r="J20" s="33"/>
      <c r="K20" s="37"/>
      <c r="L20" s="33"/>
      <c r="M20" s="38"/>
    </row>
    <row r="21" spans="1:13" ht="12.75">
      <c r="A21" s="22" t="s">
        <v>14</v>
      </c>
      <c r="B21" s="89">
        <f>(1327561.78+1240987.58+0)/1000</f>
        <v>2569</v>
      </c>
      <c r="C21" s="88">
        <f>(238881711.69+137621170.63)/1000</f>
        <v>376503</v>
      </c>
      <c r="D21" s="71">
        <v>2633</v>
      </c>
      <c r="E21" s="66">
        <v>391637</v>
      </c>
      <c r="F21" s="71">
        <v>373</v>
      </c>
      <c r="G21" s="67">
        <v>236270</v>
      </c>
      <c r="H21" s="32">
        <v>0</v>
      </c>
      <c r="I21" s="32">
        <v>0</v>
      </c>
      <c r="J21" s="32">
        <v>0</v>
      </c>
      <c r="K21" s="35">
        <v>0</v>
      </c>
      <c r="L21" s="32">
        <v>0</v>
      </c>
      <c r="M21" s="36">
        <v>0</v>
      </c>
    </row>
    <row r="22" spans="1:13" ht="12.75">
      <c r="A22" s="22" t="s">
        <v>8</v>
      </c>
      <c r="B22" s="90">
        <f>21729475.04/1000</f>
        <v>21729</v>
      </c>
      <c r="C22" s="91">
        <f>24654259.08/1000-12154</f>
        <v>12500</v>
      </c>
      <c r="D22" s="68">
        <v>20724</v>
      </c>
      <c r="E22" s="72">
        <v>13534</v>
      </c>
      <c r="F22" s="68">
        <v>20524</v>
      </c>
      <c r="G22" s="73">
        <v>27400</v>
      </c>
      <c r="H22" s="32">
        <v>0</v>
      </c>
      <c r="I22" s="32">
        <v>0</v>
      </c>
      <c r="J22" s="32">
        <v>0</v>
      </c>
      <c r="K22" s="35">
        <v>0</v>
      </c>
      <c r="L22" s="32">
        <v>0</v>
      </c>
      <c r="M22" s="36">
        <v>0</v>
      </c>
    </row>
    <row r="23" spans="1:13" ht="12.75">
      <c r="A23" s="22" t="s">
        <v>3</v>
      </c>
      <c r="B23" s="94">
        <f>0/1000</f>
        <v>0</v>
      </c>
      <c r="C23" s="92">
        <f>0/1000</f>
        <v>0</v>
      </c>
      <c r="D23" s="74">
        <v>0</v>
      </c>
      <c r="E23" s="69">
        <v>0</v>
      </c>
      <c r="F23" s="74">
        <v>0</v>
      </c>
      <c r="G23" s="70">
        <v>0</v>
      </c>
      <c r="H23" s="32">
        <v>0</v>
      </c>
      <c r="I23" s="32">
        <v>0</v>
      </c>
      <c r="J23" s="32">
        <v>0</v>
      </c>
      <c r="K23" s="35">
        <v>0</v>
      </c>
      <c r="L23" s="32">
        <v>0</v>
      </c>
      <c r="M23" s="36">
        <v>0</v>
      </c>
    </row>
    <row r="24" spans="1:13" ht="12.75">
      <c r="A24" s="29" t="s">
        <v>16</v>
      </c>
      <c r="B24" s="90"/>
      <c r="C24" s="95"/>
      <c r="D24" s="68"/>
      <c r="E24" s="75"/>
      <c r="F24" s="68"/>
      <c r="G24" s="76"/>
      <c r="H24" s="33"/>
      <c r="I24" s="33"/>
      <c r="J24" s="33"/>
      <c r="K24" s="37"/>
      <c r="L24" s="33"/>
      <c r="M24" s="38"/>
    </row>
    <row r="25" spans="1:13" ht="12.75">
      <c r="A25" s="22" t="s">
        <v>14</v>
      </c>
      <c r="B25" s="89">
        <f>(5483809986.09999+247955525.33)/1000</f>
        <v>5731766</v>
      </c>
      <c r="C25" s="88">
        <f>(4095058092.11+319071322.590001)/1000</f>
        <v>4414129</v>
      </c>
      <c r="D25" s="71">
        <v>5764194</v>
      </c>
      <c r="E25" s="66">
        <v>4565433</v>
      </c>
      <c r="F25" s="71">
        <v>5305791</v>
      </c>
      <c r="G25" s="67">
        <v>4833716</v>
      </c>
      <c r="H25" s="32">
        <v>4.49</v>
      </c>
      <c r="I25" s="32">
        <v>0.82</v>
      </c>
      <c r="J25" s="32">
        <v>4.48</v>
      </c>
      <c r="K25" s="35">
        <v>0.82</v>
      </c>
      <c r="L25" s="32">
        <v>5</v>
      </c>
      <c r="M25" s="36">
        <v>1</v>
      </c>
    </row>
    <row r="26" spans="1:13" ht="12.75">
      <c r="A26" s="30" t="s">
        <v>8</v>
      </c>
      <c r="B26" s="90">
        <f>767303142.72/1000-1444</f>
        <v>765859</v>
      </c>
      <c r="C26" s="91">
        <f>335633039.24/1000-57838</f>
        <v>277795</v>
      </c>
      <c r="D26" s="68">
        <v>707374</v>
      </c>
      <c r="E26" s="72">
        <v>280444</v>
      </c>
      <c r="F26" s="68">
        <v>706201</v>
      </c>
      <c r="G26" s="73">
        <v>370139</v>
      </c>
      <c r="H26" s="32">
        <v>4.09</v>
      </c>
      <c r="I26" s="32">
        <v>1.79</v>
      </c>
      <c r="J26" s="32">
        <v>4.21</v>
      </c>
      <c r="K26" s="35">
        <v>1.8</v>
      </c>
      <c r="L26" s="32">
        <v>4</v>
      </c>
      <c r="M26" s="36">
        <v>2</v>
      </c>
    </row>
    <row r="27" spans="1:13" ht="12.75">
      <c r="A27" s="22" t="s">
        <v>3</v>
      </c>
      <c r="B27" s="89">
        <f>0/1000</f>
        <v>0</v>
      </c>
      <c r="C27" s="88">
        <f>0/1000</f>
        <v>0</v>
      </c>
      <c r="D27" s="71">
        <v>0</v>
      </c>
      <c r="E27" s="66">
        <v>0</v>
      </c>
      <c r="F27" s="71">
        <v>0</v>
      </c>
      <c r="G27" s="67">
        <v>0</v>
      </c>
      <c r="H27" s="32">
        <v>0</v>
      </c>
      <c r="I27" s="32">
        <v>0</v>
      </c>
      <c r="J27" s="32">
        <v>0</v>
      </c>
      <c r="K27" s="35">
        <v>0</v>
      </c>
      <c r="L27" s="32">
        <v>0</v>
      </c>
      <c r="M27" s="36">
        <v>0</v>
      </c>
    </row>
    <row r="28" spans="1:13" ht="12.75">
      <c r="A28" s="28" t="s">
        <v>22</v>
      </c>
      <c r="B28" s="90"/>
      <c r="C28" s="95"/>
      <c r="D28" s="77"/>
      <c r="E28" s="63"/>
      <c r="F28" s="63"/>
      <c r="G28" s="78"/>
      <c r="H28" s="34"/>
      <c r="I28" s="34"/>
      <c r="J28" s="34"/>
      <c r="K28" s="39"/>
      <c r="L28" s="34"/>
      <c r="M28" s="38"/>
    </row>
    <row r="29" spans="1:13" ht="12.75">
      <c r="A29" s="22" t="s">
        <v>14</v>
      </c>
      <c r="B29" s="89">
        <f>B13+B17+B21+B25</f>
        <v>8703607</v>
      </c>
      <c r="C29" s="88">
        <f>C13+C17+C21+C25</f>
        <v>6892555</v>
      </c>
      <c r="D29" s="79">
        <v>8547645</v>
      </c>
      <c r="E29" s="79">
        <v>6886714</v>
      </c>
      <c r="F29" s="79">
        <v>7098055</v>
      </c>
      <c r="G29" s="80">
        <v>6282783</v>
      </c>
      <c r="H29" s="32">
        <f>IF(B29=0,0,(B13*H13+B17*H17+B21*H21+B25*H25)/B29)</f>
        <v>3.1</v>
      </c>
      <c r="I29" s="32">
        <f>IF(C29=0,0,(C13*I13+C17*I17+C21*I21+C25*I25)/C29)</f>
        <v>0.53</v>
      </c>
      <c r="J29" s="32">
        <v>3.17</v>
      </c>
      <c r="K29" s="35">
        <v>0.55</v>
      </c>
      <c r="L29" s="32">
        <v>3.94</v>
      </c>
      <c r="M29" s="36">
        <v>0.78</v>
      </c>
    </row>
    <row r="30" spans="1:13" ht="12.75">
      <c r="A30" s="22" t="s">
        <v>8</v>
      </c>
      <c r="B30" s="90">
        <f>B14+B18+B22+B26</f>
        <v>3449125</v>
      </c>
      <c r="C30" s="96">
        <f>C14+C18+C22+C26</f>
        <v>2318445</v>
      </c>
      <c r="D30" s="81">
        <v>3276818</v>
      </c>
      <c r="E30" s="81">
        <v>2670238</v>
      </c>
      <c r="F30" s="81">
        <v>3235205</v>
      </c>
      <c r="G30" s="82">
        <v>2041918</v>
      </c>
      <c r="H30" s="41">
        <f>IF(B30=0,0,(B14*H14+B18*H18+B22*H22+B26*H26)/B30)</f>
        <v>0.96</v>
      </c>
      <c r="I30" s="41">
        <f>IF(C30=0,0,(C14*I14+C18*I18+C22*I22+C26*I26)/C30)</f>
        <v>0.23</v>
      </c>
      <c r="J30" s="41">
        <v>0.95</v>
      </c>
      <c r="K30" s="42">
        <v>0.2</v>
      </c>
      <c r="L30" s="41">
        <v>0.96</v>
      </c>
      <c r="M30" s="43">
        <v>0.36</v>
      </c>
    </row>
    <row r="31" spans="1:13" ht="12.75">
      <c r="A31" s="23" t="s">
        <v>3</v>
      </c>
      <c r="B31" s="97">
        <f>B15+B19+B23+B27</f>
        <v>11495</v>
      </c>
      <c r="C31" s="98">
        <f>C15+C19+C23+C27</f>
        <v>1466</v>
      </c>
      <c r="D31" s="83">
        <v>29196</v>
      </c>
      <c r="E31" s="84">
        <v>3721</v>
      </c>
      <c r="F31" s="85">
        <v>2387</v>
      </c>
      <c r="G31" s="85">
        <v>2658</v>
      </c>
      <c r="H31" s="44">
        <f>IF(B31=0,0,(B15*H15+B19*H19+B23*H23+B27*H27)/B31)</f>
        <v>0</v>
      </c>
      <c r="I31" s="44">
        <f>IF(C31=0,0,(C15*I15+C19*I19+C23*I23+C27*I27)/C31)</f>
        <v>0</v>
      </c>
      <c r="J31" s="44">
        <v>0</v>
      </c>
      <c r="K31" s="45">
        <v>0</v>
      </c>
      <c r="L31" s="44">
        <v>0</v>
      </c>
      <c r="M31" s="46">
        <v>0</v>
      </c>
    </row>
    <row r="32" spans="1:3" ht="12.75">
      <c r="A32" s="3"/>
      <c r="C32" s="24"/>
    </row>
    <row r="33" ht="12.75">
      <c r="A33" s="25" t="s">
        <v>7</v>
      </c>
    </row>
    <row r="34" ht="12.75">
      <c r="A34" s="25" t="s">
        <v>17</v>
      </c>
    </row>
    <row r="35" ht="12.75">
      <c r="A35" s="25" t="s">
        <v>23</v>
      </c>
    </row>
    <row r="36" ht="12.75">
      <c r="A36" s="25" t="s">
        <v>26</v>
      </c>
    </row>
    <row r="37" ht="12.75">
      <c r="A37" s="3"/>
    </row>
    <row r="38" ht="12.75">
      <c r="A38" s="3" t="s">
        <v>5</v>
      </c>
    </row>
    <row r="39" ht="12.75">
      <c r="A39" s="3" t="s">
        <v>20</v>
      </c>
    </row>
    <row r="40" ht="12.75">
      <c r="A40" s="3"/>
    </row>
    <row r="41" ht="12.75">
      <c r="A41" s="3" t="s">
        <v>0</v>
      </c>
    </row>
    <row r="42" spans="1:2" ht="12.75">
      <c r="A42" s="3" t="s">
        <v>15</v>
      </c>
      <c r="B42" s="86">
        <v>44092</v>
      </c>
    </row>
    <row r="43" ht="12.75">
      <c r="A43" s="3"/>
    </row>
    <row r="44" spans="1:9" ht="12.75">
      <c r="A44" s="3"/>
      <c r="C44" s="2">
        <f>(1327561.78+1240987.58)/1000</f>
        <v>2568.54936</v>
      </c>
      <c r="I44" s="2">
        <v>0</v>
      </c>
    </row>
  </sheetData>
  <sheetProtection/>
  <mergeCells count="12">
    <mergeCell ref="L9:M9"/>
    <mergeCell ref="H8:M8"/>
    <mergeCell ref="J9:K9"/>
    <mergeCell ref="A3:M3"/>
    <mergeCell ref="A4:M4"/>
    <mergeCell ref="A6:M6"/>
    <mergeCell ref="A8:A10"/>
    <mergeCell ref="B9:C9"/>
    <mergeCell ref="F9:G9"/>
    <mergeCell ref="H9:I9"/>
    <mergeCell ref="D9:E9"/>
    <mergeCell ref="B8:G8"/>
  </mergeCells>
  <printOptions horizontalCentered="1"/>
  <pageMargins left="0" right="0" top="0" bottom="0" header="0.5118110236220472" footer="0.5118110236220472"/>
  <pageSetup horizontalDpi="300" verticalDpi="300" orientation="landscape" paperSize="9" scale="86" r:id="rId1"/>
  <colBreaks count="1" manualBreakCount="1">
    <brk id="13" max="65535" man="1"/>
  </colBreaks>
</worksheet>
</file>

<file path=xl/worksheets/sheet2.xml><?xml version="1.0" encoding="utf-8"?>
<worksheet xmlns="http://schemas.openxmlformats.org/spreadsheetml/2006/main" xmlns:r="http://schemas.openxmlformats.org/officeDocument/2006/relationships">
  <dimension ref="A1:J44"/>
  <sheetViews>
    <sheetView zoomScalePageLayoutView="0" workbookViewId="0" topLeftCell="A1">
      <selection activeCell="A1" sqref="A1"/>
    </sheetView>
  </sheetViews>
  <sheetFormatPr defaultColWidth="9.140625" defaultRowHeight="12.75"/>
  <cols>
    <col min="1" max="6" width="21.00390625" style="0" customWidth="1"/>
    <col min="7" max="7" width="17.140625" style="0" customWidth="1"/>
  </cols>
  <sheetData>
    <row r="1" spans="1:10" ht="12.75">
      <c r="A1" s="1"/>
      <c r="B1" s="1"/>
      <c r="C1" s="1"/>
      <c r="D1" s="1"/>
      <c r="E1" s="1"/>
      <c r="F1" s="1"/>
      <c r="G1" s="1"/>
      <c r="H1" s="1"/>
      <c r="I1" s="1"/>
      <c r="J1" s="1"/>
    </row>
    <row r="2" spans="1:4" ht="12.75">
      <c r="A2" s="26"/>
      <c r="B2" s="26"/>
      <c r="C2" s="26"/>
      <c r="D2" s="26"/>
    </row>
    <row r="3" spans="1:4" ht="12.75">
      <c r="A3" s="26"/>
      <c r="B3" s="26"/>
      <c r="C3" s="26"/>
      <c r="D3" s="26"/>
    </row>
    <row r="4" spans="1:4" ht="12.75">
      <c r="A4" s="26"/>
      <c r="B4" s="26"/>
      <c r="C4" s="26"/>
      <c r="D4" s="26"/>
    </row>
    <row r="5" spans="1:4" ht="12.75">
      <c r="A5" s="26"/>
      <c r="B5" s="26"/>
      <c r="C5" s="26"/>
      <c r="D5" s="26"/>
    </row>
    <row r="6" spans="1:4" ht="12.75">
      <c r="A6" s="26"/>
      <c r="B6" s="26"/>
      <c r="C6" s="26"/>
      <c r="D6" s="26"/>
    </row>
    <row r="7" spans="1:4" ht="12.75">
      <c r="A7" s="26"/>
      <c r="B7" s="26"/>
      <c r="C7" s="26"/>
      <c r="D7" s="26"/>
    </row>
    <row r="8" spans="1:4" ht="12.75">
      <c r="A8" s="26"/>
      <c r="B8" s="26"/>
      <c r="C8" s="26"/>
      <c r="D8" s="26"/>
    </row>
    <row r="9" spans="1:4" ht="12.75">
      <c r="A9" s="26"/>
      <c r="B9" s="26"/>
      <c r="C9" s="26"/>
      <c r="D9" s="26"/>
    </row>
    <row r="10" spans="1:4" ht="12.75">
      <c r="A10" s="26"/>
      <c r="B10" s="26"/>
      <c r="C10" s="26"/>
      <c r="D10" s="26"/>
    </row>
    <row r="11" spans="1:4" ht="12.75">
      <c r="A11" s="26"/>
      <c r="B11" s="26"/>
      <c r="C11" s="26"/>
      <c r="D11" s="26"/>
    </row>
    <row r="12" spans="1:4" ht="12.75">
      <c r="A12" s="26"/>
      <c r="B12" s="26"/>
      <c r="C12" s="26"/>
      <c r="D12" s="26"/>
    </row>
    <row r="13" spans="1:7" ht="12.75">
      <c r="A13" s="40">
        <v>0</v>
      </c>
      <c r="B13" s="40">
        <v>0</v>
      </c>
      <c r="C13" s="40">
        <v>0</v>
      </c>
      <c r="D13" s="40">
        <v>0</v>
      </c>
      <c r="E13" s="40">
        <v>0</v>
      </c>
      <c r="F13" s="40">
        <v>0</v>
      </c>
      <c r="G13" s="40">
        <v>1524911372</v>
      </c>
    </row>
    <row r="14" spans="1:7" ht="12.75">
      <c r="A14" s="40">
        <v>0</v>
      </c>
      <c r="B14" s="40">
        <v>0</v>
      </c>
      <c r="C14" s="40">
        <v>0</v>
      </c>
      <c r="D14" s="40">
        <v>0</v>
      </c>
      <c r="E14" s="40">
        <v>0</v>
      </c>
      <c r="F14" s="40">
        <v>0</v>
      </c>
      <c r="G14" s="40">
        <v>1797728650</v>
      </c>
    </row>
    <row r="15" spans="1:7" ht="12.75">
      <c r="A15" s="40">
        <v>0</v>
      </c>
      <c r="B15" s="40">
        <v>0</v>
      </c>
      <c r="C15" s="40">
        <v>0</v>
      </c>
      <c r="D15" s="40">
        <v>0</v>
      </c>
      <c r="E15" s="40">
        <v>0</v>
      </c>
      <c r="F15" s="40">
        <v>0</v>
      </c>
      <c r="G15" s="40">
        <v>2050771</v>
      </c>
    </row>
    <row r="16" spans="1:7" ht="12.75">
      <c r="A16" s="40"/>
      <c r="B16" s="40"/>
      <c r="C16" s="40"/>
      <c r="D16" s="40"/>
      <c r="E16" s="40"/>
      <c r="F16" s="40"/>
      <c r="G16" s="40"/>
    </row>
    <row r="17" spans="1:7" s="31" customFormat="1" ht="12.75">
      <c r="A17" s="40">
        <v>1252138732</v>
      </c>
      <c r="B17" s="40">
        <v>56450989</v>
      </c>
      <c r="C17" s="40">
        <v>1234236586</v>
      </c>
      <c r="D17" s="40">
        <v>54207422</v>
      </c>
      <c r="E17" s="40">
        <v>1456391993</v>
      </c>
      <c r="F17" s="40">
        <v>49556740</v>
      </c>
      <c r="G17" s="40">
        <v>24778370</v>
      </c>
    </row>
    <row r="18" spans="1:7" ht="12.75">
      <c r="A18" s="40">
        <v>178028405</v>
      </c>
      <c r="B18" s="40">
        <v>27595417</v>
      </c>
      <c r="C18" s="40">
        <v>129850685</v>
      </c>
      <c r="D18" s="40">
        <v>24993964</v>
      </c>
      <c r="E18" s="40">
        <v>168639470</v>
      </c>
      <c r="F18" s="40">
        <v>26527883</v>
      </c>
      <c r="G18" s="40">
        <v>61526725</v>
      </c>
    </row>
    <row r="19" spans="1:7" ht="12.75">
      <c r="A19" s="40">
        <v>0</v>
      </c>
      <c r="B19" s="40">
        <v>0</v>
      </c>
      <c r="C19" s="40">
        <v>0</v>
      </c>
      <c r="D19" s="40">
        <v>0</v>
      </c>
      <c r="E19" s="40">
        <v>0</v>
      </c>
      <c r="F19" s="40">
        <v>0</v>
      </c>
      <c r="G19" s="40">
        <v>0</v>
      </c>
    </row>
    <row r="20" spans="1:7" ht="12.75">
      <c r="A20" s="40"/>
      <c r="B20" s="40"/>
      <c r="C20" s="40"/>
      <c r="D20" s="40"/>
      <c r="E20" s="40"/>
      <c r="F20" s="40"/>
      <c r="G20" s="40"/>
    </row>
    <row r="21" spans="1:7" ht="12.75">
      <c r="A21" s="40">
        <v>0</v>
      </c>
      <c r="B21" s="40">
        <v>0</v>
      </c>
      <c r="C21" s="40">
        <v>0</v>
      </c>
      <c r="D21" s="40">
        <v>0</v>
      </c>
      <c r="E21" s="40">
        <v>0</v>
      </c>
      <c r="F21" s="40">
        <v>0</v>
      </c>
      <c r="G21" s="40">
        <v>523798505</v>
      </c>
    </row>
    <row r="22" spans="1:7" ht="12.75">
      <c r="A22" s="40">
        <v>0</v>
      </c>
      <c r="B22" s="40">
        <v>0</v>
      </c>
      <c r="C22" s="40">
        <v>0</v>
      </c>
      <c r="D22" s="40">
        <v>0</v>
      </c>
      <c r="E22" s="40">
        <v>0</v>
      </c>
      <c r="F22" s="40">
        <v>0</v>
      </c>
      <c r="G22" s="40">
        <v>38041224</v>
      </c>
    </row>
    <row r="23" spans="1:7" ht="12.75">
      <c r="A23" s="40">
        <v>0</v>
      </c>
      <c r="B23" s="40">
        <v>0</v>
      </c>
      <c r="C23" s="40">
        <v>0</v>
      </c>
      <c r="D23" s="40">
        <v>0</v>
      </c>
      <c r="E23" s="40">
        <v>0</v>
      </c>
      <c r="F23" s="40">
        <v>0</v>
      </c>
      <c r="G23" s="40">
        <v>0</v>
      </c>
    </row>
    <row r="24" spans="1:7" ht="12.75">
      <c r="A24" s="40"/>
      <c r="B24" s="40"/>
      <c r="C24" s="40"/>
      <c r="D24" s="40"/>
      <c r="E24" s="40"/>
      <c r="F24" s="40"/>
      <c r="G24" s="40"/>
    </row>
    <row r="25" spans="1:7" s="31" customFormat="1" ht="12.75">
      <c r="A25" s="40">
        <v>25713761021</v>
      </c>
      <c r="B25" s="40">
        <v>3626490161</v>
      </c>
      <c r="C25" s="40">
        <v>25814392518</v>
      </c>
      <c r="D25" s="40">
        <v>3758549890</v>
      </c>
      <c r="E25" s="40">
        <v>27407949702</v>
      </c>
      <c r="F25" s="40">
        <v>4683589819</v>
      </c>
      <c r="G25" s="40">
        <v>4718123488</v>
      </c>
    </row>
    <row r="26" spans="1:7" ht="12.75">
      <c r="A26" s="40">
        <v>3135964593</v>
      </c>
      <c r="B26" s="40">
        <v>602029230</v>
      </c>
      <c r="C26" s="40">
        <v>2985203144</v>
      </c>
      <c r="D26" s="40">
        <v>613193130</v>
      </c>
      <c r="E26" s="40">
        <v>2909940444</v>
      </c>
      <c r="F26" s="40">
        <v>530564065</v>
      </c>
      <c r="G26" s="40">
        <v>279759060</v>
      </c>
    </row>
    <row r="27" spans="1:7" ht="12.75">
      <c r="A27" s="40">
        <v>0</v>
      </c>
      <c r="B27" s="40">
        <v>0</v>
      </c>
      <c r="C27" s="40">
        <v>0</v>
      </c>
      <c r="D27" s="40">
        <v>0</v>
      </c>
      <c r="E27" s="40">
        <v>0</v>
      </c>
      <c r="F27" s="40">
        <v>0</v>
      </c>
      <c r="G27" s="40">
        <v>0</v>
      </c>
    </row>
    <row r="28" ht="12.75">
      <c r="A28" s="26"/>
    </row>
    <row r="29" ht="12.75">
      <c r="A29" s="26"/>
    </row>
    <row r="30" ht="12.75">
      <c r="A30" s="26"/>
    </row>
    <row r="31" ht="12.75">
      <c r="A31" s="26"/>
    </row>
    <row r="32" ht="12.75">
      <c r="A32" s="26"/>
    </row>
    <row r="33" ht="12.75">
      <c r="A33" s="26"/>
    </row>
    <row r="34" ht="12.75">
      <c r="A34" s="26"/>
    </row>
    <row r="35" ht="12.75">
      <c r="A35" s="26"/>
    </row>
    <row r="36" ht="12.75">
      <c r="A36" s="26"/>
    </row>
    <row r="37" ht="12.75">
      <c r="A37" s="26"/>
    </row>
    <row r="38" ht="12.75">
      <c r="A38" s="26"/>
    </row>
    <row r="39" ht="12.75">
      <c r="A39" s="26"/>
    </row>
    <row r="40" ht="12.75">
      <c r="A40" s="26"/>
    </row>
    <row r="41" ht="12.75">
      <c r="A41" s="26"/>
    </row>
    <row r="42" ht="12.75">
      <c r="A42" s="26"/>
    </row>
    <row r="43" ht="12.75">
      <c r="A43" s="26"/>
    </row>
    <row r="44" spans="1:3" ht="12.75">
      <c r="A44" s="26"/>
      <c r="B44">
        <v>0</v>
      </c>
      <c r="C44">
        <v>2568549.36</v>
      </c>
    </row>
  </sheetData>
  <sheetProtection/>
  <printOptions/>
  <pageMargins left="0.75" right="0.75" top="1" bottom="1" header="0.5" footer="0.5"/>
  <pageSetup orientation="portrait"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MAIB</cp:lastModifiedBy>
  <cp:lastPrinted>2020-09-18T11:59:08Z</cp:lastPrinted>
  <dcterms:modified xsi:type="dcterms:W3CDTF">2020-09-18T15:12:49Z</dcterms:modified>
  <cp:category/>
  <cp:version/>
  <cp:contentType/>
  <cp:contentStatus/>
</cp:coreProperties>
</file>