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892" windowHeight="11820" activeTab="0"/>
  </bookViews>
  <sheets>
    <sheet name="Sheet1" sheetId="1" r:id="rId1"/>
  </sheets>
  <definedNames/>
  <calcPr fullCalcOnLoad="1" iterate="1" iterateCount="100" iterateDelta="0.001"/>
</workbook>
</file>

<file path=xl/sharedStrings.xml><?xml version="1.0" encoding="utf-8"?>
<sst xmlns="http://schemas.openxmlformats.org/spreadsheetml/2006/main" count="63" uniqueCount="51">
  <si>
    <t>Creditele overnight si overdraft acordate bancilor</t>
  </si>
  <si>
    <t>Credite acordate in domeniul transportului, telecomunicatiilor si dezvoltarii retelei</t>
  </si>
  <si>
    <t>acordate in valuta striana *</t>
  </si>
  <si>
    <t>de catre bancile din Republica Moldova</t>
  </si>
  <si>
    <t xml:space="preserve">Credite acordate industriei alimentare </t>
  </si>
  <si>
    <t>Credite acordate de consum****</t>
  </si>
  <si>
    <t>**** credite acordate persoanelor fizice care nu practica activitate de intreprinzator.</t>
  </si>
  <si>
    <t>lunii gestionare</t>
  </si>
  <si>
    <t>la situatia  30.11.2020</t>
  </si>
  <si>
    <t>Credite acordate bancilor</t>
  </si>
  <si>
    <t>Credite acordate in domeniul prestarii serviciilor</t>
  </si>
  <si>
    <t>acordate in valuta straina *</t>
  </si>
  <si>
    <t>Credite acordate comertului</t>
  </si>
  <si>
    <t xml:space="preserve"> Portofoliul de credite, mii lei, sold la sfirsitul </t>
  </si>
  <si>
    <t>Alte credite acordate ***</t>
  </si>
  <si>
    <t xml:space="preserve">Credite acordate in domeniul constructiilor </t>
  </si>
  <si>
    <t>** se calculeaza conform pct.4 din Instructiunea privind raportarea ratelor dobanzilor aplicate de bancile din R.Moldova.</t>
  </si>
  <si>
    <t xml:space="preserve"> Nota:  Informatia este dezvaluita, conform cerintelor expuse in Regulamentul cu privire la dezvaluirea de catre bancile din R.Moldova a informatiei aferente activitatilor lor. </t>
  </si>
  <si>
    <t>Credite acordate organizatiilor necomerciale</t>
  </si>
  <si>
    <t>a informatiei aferente activitatilor lor</t>
  </si>
  <si>
    <t>Informatia privind creditele</t>
  </si>
  <si>
    <t>Anexa 2</t>
  </si>
  <si>
    <t>Ramura creditului</t>
  </si>
  <si>
    <t>a BC "Moldova-Agroindbank" S.A.</t>
  </si>
  <si>
    <t>in MDL</t>
  </si>
  <si>
    <t>Repartizarea creditelor se va efectua conform pct.15 din anexa nr.12 din Instructiunea privind modul de intocmire si prezentare de catre banci a rapoartelor in scopuri prudentiale.</t>
  </si>
  <si>
    <t>lunii precedente celei gestionare</t>
  </si>
  <si>
    <t>Credite acordate industriei productive</t>
  </si>
  <si>
    <t>Credite acordate institutiilor finantate de la bugetul de stat</t>
  </si>
  <si>
    <t>Presedintele Comitetului de Conducere al bancii ______________________________</t>
  </si>
  <si>
    <t>acordate in MDL</t>
  </si>
  <si>
    <t xml:space="preserve">Executorul si numarul telefonului       O.Tăbîrţa     0-22-30-32-85     </t>
  </si>
  <si>
    <t>S.Cebotari</t>
  </si>
  <si>
    <t>Credite acordate agriculturii</t>
  </si>
  <si>
    <t>Credite acordate industriei energetice</t>
  </si>
  <si>
    <t xml:space="preserve">Credite acordate unitatilor administrativ teritoriale/institutiilor subordonate unitatilor administrativ teritoriale </t>
  </si>
  <si>
    <t>Credite acordate mediului financiar nebancar</t>
  </si>
  <si>
    <t>A</t>
  </si>
  <si>
    <t>la Regulamentul cu privire la dezvaluirea</t>
  </si>
  <si>
    <t>Credite acordate pentru procurarea/construirea imobilului ****</t>
  </si>
  <si>
    <t>Credite acordate persoanelor fizice care practica activitate</t>
  </si>
  <si>
    <t>anului precedent celui gestionar</t>
  </si>
  <si>
    <t>Rata medie a dobanzii aferenta soldurilor creditelor **,                                    %, la sfirsitul</t>
  </si>
  <si>
    <t>Nr. creditelor acordate in perioada lunii gestionare</t>
  </si>
  <si>
    <t>*** creditele acordate persoanelor fizice cu exceptia persoanelor fizice care practica activitate, sunt clasificate la  "Alte credite acordate", conform caracteristicilor grupei de conturi 1490, 1510 si altele, care nu au fost reflectate in celelalte tipuri de credit.</t>
  </si>
  <si>
    <t>in valuta straina</t>
  </si>
  <si>
    <t>* sumele creditelor in valuta straina se recalculeaza la cursul oficial al leului moldovenesc valabil la data gestionara.</t>
  </si>
  <si>
    <t>Credite acordate Casei Nationale de Asigurari Sociale/Companiei Nationale de Asigurari in Medicina</t>
  </si>
  <si>
    <t>Semnatura:</t>
  </si>
  <si>
    <t>Credite acordate Guvernului</t>
  </si>
  <si>
    <t>Data perfectarii         18.12.2020</t>
  </si>
</sst>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
    <numFmt numFmtId="175" formatCode="0.000E+00"/>
    <numFmt numFmtId="176" formatCode="0.0E+00"/>
    <numFmt numFmtId="177" formatCode="0.E+00"/>
  </numFmts>
  <fonts count="44">
    <font>
      <sz val="10"/>
      <name val="Arial"/>
      <family val="0"/>
    </font>
    <font>
      <b/>
      <sz val="10"/>
      <name val="Arial"/>
      <family val="0"/>
    </font>
    <font>
      <i/>
      <sz val="10"/>
      <name val="Arial"/>
      <family val="0"/>
    </font>
    <font>
      <b/>
      <i/>
      <sz val="10"/>
      <name val="Arial"/>
      <family val="0"/>
    </font>
    <font>
      <sz val="10"/>
      <name val="Times New Roman"/>
      <family val="1"/>
    </font>
    <font>
      <b/>
      <sz val="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10"/>
      <name val="Times New Roman"/>
      <family val="1"/>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Times New Roman"/>
      <family val="1"/>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style="medium"/>
    </border>
    <border>
      <left style="medium"/>
      <right>
        <color indexed="63"/>
      </right>
      <top style="medium"/>
      <bottom>
        <color indexed="63"/>
      </bottom>
    </border>
    <border>
      <left style="thin"/>
      <right style="thin"/>
      <top style="medium"/>
      <bottom>
        <color indexed="63"/>
      </bottom>
    </border>
    <border>
      <left style="thin"/>
      <right style="medium"/>
      <top>
        <color indexed="63"/>
      </top>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color indexed="63"/>
      </bottom>
    </border>
    <border>
      <left style="medium"/>
      <right>
        <color indexed="63"/>
      </right>
      <top style="medium"/>
      <bottom style="thin"/>
    </border>
    <border>
      <left style="medium"/>
      <right style="thin"/>
      <top style="medium"/>
      <bottom style="thin"/>
    </border>
    <border>
      <left style="medium"/>
      <right>
        <color indexed="63"/>
      </right>
      <top style="thin"/>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color indexed="63"/>
      </left>
      <right style="thin"/>
      <top style="thin"/>
      <bottom style="medium"/>
    </border>
    <border>
      <left style="medium"/>
      <right>
        <color indexed="63"/>
      </right>
      <top style="medium"/>
      <bottom style="medium"/>
    </border>
    <border>
      <left style="thin"/>
      <right style="medium"/>
      <top>
        <color indexed="63"/>
      </top>
      <bottom style="thin"/>
    </border>
    <border>
      <left style="medium"/>
      <right style="thin"/>
      <top>
        <color indexed="63"/>
      </top>
      <bottom style="medium"/>
    </border>
    <border>
      <left>
        <color indexed="63"/>
      </left>
      <right style="medium"/>
      <top style="medium"/>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5">
    <xf numFmtId="0" fontId="0" fillId="0" borderId="0" xfId="0" applyAlignment="1">
      <alignment/>
    </xf>
    <xf numFmtId="0" fontId="4" fillId="0" borderId="0" xfId="0" applyFont="1" applyAlignment="1">
      <alignment/>
    </xf>
    <xf numFmtId="0" fontId="4" fillId="0" borderId="0" xfId="0" applyNumberFormat="1" applyFont="1" applyAlignment="1">
      <alignment/>
    </xf>
    <xf numFmtId="0" fontId="5" fillId="0" borderId="0" xfId="0" applyNumberFormat="1" applyFont="1" applyFill="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protection/>
    </xf>
    <xf numFmtId="0" fontId="5" fillId="0" borderId="15" xfId="0" applyNumberFormat="1" applyFont="1" applyFill="1" applyBorder="1" applyAlignment="1" applyProtection="1">
      <alignment horizontal="center"/>
      <protection/>
    </xf>
    <xf numFmtId="0" fontId="5" fillId="0" borderId="16" xfId="0" applyNumberFormat="1" applyFont="1" applyFill="1" applyBorder="1" applyAlignment="1" applyProtection="1">
      <alignment horizontal="center"/>
      <protection/>
    </xf>
    <xf numFmtId="2" fontId="4" fillId="0" borderId="17"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19" xfId="0" applyNumberFormat="1" applyFont="1" applyFill="1" applyBorder="1" applyAlignment="1" applyProtection="1">
      <alignment/>
      <protection/>
    </xf>
    <xf numFmtId="2" fontId="4" fillId="0" borderId="20" xfId="0" applyNumberFormat="1" applyFont="1" applyFill="1" applyBorder="1" applyAlignment="1" applyProtection="1">
      <alignment/>
      <protection/>
    </xf>
    <xf numFmtId="2" fontId="4" fillId="0" borderId="21" xfId="0" applyNumberFormat="1" applyFont="1" applyFill="1" applyBorder="1" applyAlignment="1" applyProtection="1">
      <alignment/>
      <protection/>
    </xf>
    <xf numFmtId="2" fontId="4" fillId="0" borderId="22" xfId="0" applyNumberFormat="1" applyFont="1" applyFill="1" applyBorder="1" applyAlignment="1" applyProtection="1">
      <alignment/>
      <protection/>
    </xf>
    <xf numFmtId="2" fontId="4" fillId="0" borderId="23" xfId="0" applyNumberFormat="1" applyFont="1" applyFill="1" applyBorder="1" applyAlignment="1" applyProtection="1">
      <alignment/>
      <protection/>
    </xf>
    <xf numFmtId="2" fontId="4" fillId="0" borderId="10" xfId="0" applyNumberFormat="1" applyFont="1" applyFill="1" applyBorder="1" applyAlignment="1" applyProtection="1">
      <alignment/>
      <protection/>
    </xf>
    <xf numFmtId="2" fontId="4" fillId="0" borderId="24" xfId="0" applyNumberFormat="1" applyFont="1" applyFill="1" applyBorder="1" applyAlignment="1" applyProtection="1">
      <alignment/>
      <protection/>
    </xf>
    <xf numFmtId="0" fontId="4" fillId="0" borderId="25" xfId="0" applyNumberFormat="1" applyFont="1" applyFill="1" applyBorder="1" applyAlignment="1" applyProtection="1">
      <alignment wrapText="1"/>
      <protection/>
    </xf>
    <xf numFmtId="2" fontId="4" fillId="0" borderId="26"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0" fontId="5" fillId="0" borderId="0" xfId="0" applyNumberFormat="1" applyFont="1" applyAlignment="1">
      <alignment/>
    </xf>
    <xf numFmtId="4" fontId="4" fillId="0" borderId="0" xfId="0" applyNumberFormat="1" applyFont="1" applyAlignment="1">
      <alignment/>
    </xf>
    <xf numFmtId="0" fontId="4" fillId="0" borderId="0" xfId="0" applyNumberFormat="1" applyFont="1" applyBorder="1" applyAlignment="1">
      <alignment/>
    </xf>
    <xf numFmtId="0" fontId="5" fillId="0" borderId="29" xfId="0" applyNumberFormat="1" applyFont="1" applyFill="1" applyBorder="1" applyAlignment="1" applyProtection="1">
      <alignment horizontal="center"/>
      <protection/>
    </xf>
    <xf numFmtId="0" fontId="4" fillId="0" borderId="30" xfId="0" applyNumberFormat="1" applyFont="1" applyFill="1" applyBorder="1" applyAlignment="1" applyProtection="1">
      <alignment wrapText="1"/>
      <protection/>
    </xf>
    <xf numFmtId="3" fontId="4" fillId="0" borderId="31" xfId="0" applyNumberFormat="1" applyFont="1" applyFill="1" applyBorder="1" applyAlignment="1" applyProtection="1">
      <alignment/>
      <protection/>
    </xf>
    <xf numFmtId="3" fontId="4" fillId="0" borderId="18" xfId="0" applyNumberFormat="1" applyFont="1" applyFill="1" applyBorder="1" applyAlignment="1" applyProtection="1">
      <alignment/>
      <protection/>
    </xf>
    <xf numFmtId="0" fontId="4" fillId="0" borderId="32" xfId="0" applyNumberFormat="1" applyFont="1" applyFill="1" applyBorder="1" applyAlignment="1" applyProtection="1">
      <alignment wrapText="1"/>
      <protection/>
    </xf>
    <xf numFmtId="3" fontId="4" fillId="0" borderId="33" xfId="0" applyNumberFormat="1" applyFont="1" applyFill="1" applyBorder="1" applyAlignment="1" applyProtection="1">
      <alignment/>
      <protection/>
    </xf>
    <xf numFmtId="3" fontId="4" fillId="0" borderId="21" xfId="0" applyNumberFormat="1" applyFont="1" applyFill="1" applyBorder="1" applyAlignment="1" applyProtection="1">
      <alignment/>
      <protection/>
    </xf>
    <xf numFmtId="3" fontId="4" fillId="0" borderId="20" xfId="0" applyNumberFormat="1" applyFont="1" applyFill="1" applyBorder="1" applyAlignment="1" applyProtection="1">
      <alignment/>
      <protection/>
    </xf>
    <xf numFmtId="3" fontId="4" fillId="0" borderId="34" xfId="0" applyNumberFormat="1" applyFont="1" applyFill="1" applyBorder="1" applyAlignment="1" applyProtection="1">
      <alignment/>
      <protection/>
    </xf>
    <xf numFmtId="3" fontId="4" fillId="0" borderId="10" xfId="0" applyNumberFormat="1" applyFont="1" applyFill="1" applyBorder="1" applyAlignment="1" applyProtection="1">
      <alignment/>
      <protection/>
    </xf>
    <xf numFmtId="3" fontId="4" fillId="0" borderId="35" xfId="0" applyNumberFormat="1" applyFont="1" applyFill="1" applyBorder="1" applyAlignment="1" applyProtection="1">
      <alignment/>
      <protection/>
    </xf>
    <xf numFmtId="3" fontId="4" fillId="0" borderId="27" xfId="0" applyNumberFormat="1" applyFont="1" applyFill="1" applyBorder="1" applyAlignment="1" applyProtection="1">
      <alignment/>
      <protection/>
    </xf>
    <xf numFmtId="4" fontId="4" fillId="0" borderId="26" xfId="0" applyNumberFormat="1" applyFont="1" applyFill="1" applyBorder="1" applyAlignment="1" applyProtection="1">
      <alignment/>
      <protection/>
    </xf>
    <xf numFmtId="0" fontId="4" fillId="0" borderId="0" xfId="0" applyFont="1" applyBorder="1" applyAlignment="1">
      <alignment/>
    </xf>
    <xf numFmtId="3" fontId="4" fillId="0" borderId="0" xfId="0" applyNumberFormat="1" applyFont="1" applyFill="1" applyBorder="1" applyAlignment="1" applyProtection="1">
      <alignment/>
      <protection/>
    </xf>
    <xf numFmtId="3" fontId="4" fillId="33" borderId="17" xfId="0" applyNumberFormat="1" applyFont="1" applyFill="1" applyBorder="1" applyAlignment="1" applyProtection="1">
      <alignment/>
      <protection/>
    </xf>
    <xf numFmtId="2" fontId="4" fillId="33" borderId="36" xfId="0" applyNumberFormat="1" applyFont="1" applyFill="1" applyBorder="1" applyAlignment="1" applyProtection="1">
      <alignment/>
      <protection/>
    </xf>
    <xf numFmtId="2" fontId="4" fillId="33" borderId="37" xfId="0" applyNumberFormat="1" applyFont="1" applyFill="1" applyBorder="1" applyAlignment="1" applyProtection="1">
      <alignment/>
      <protection/>
    </xf>
    <xf numFmtId="3" fontId="4" fillId="33" borderId="20" xfId="0" applyNumberFormat="1" applyFont="1" applyFill="1" applyBorder="1" applyAlignment="1" applyProtection="1">
      <alignment/>
      <protection/>
    </xf>
    <xf numFmtId="3" fontId="42" fillId="0" borderId="0" xfId="0" applyNumberFormat="1" applyFont="1" applyFill="1" applyBorder="1" applyAlignment="1" applyProtection="1">
      <alignment/>
      <protection/>
    </xf>
    <xf numFmtId="2" fontId="4" fillId="33" borderId="20" xfId="0" applyNumberFormat="1" applyFont="1" applyFill="1" applyBorder="1" applyAlignment="1" applyProtection="1">
      <alignment/>
      <protection/>
    </xf>
    <xf numFmtId="3" fontId="43" fillId="0" borderId="0" xfId="0" applyNumberFormat="1" applyFont="1" applyFill="1" applyBorder="1" applyAlignment="1" applyProtection="1">
      <alignment/>
      <protection/>
    </xf>
    <xf numFmtId="3" fontId="4" fillId="33" borderId="23" xfId="0" applyNumberFormat="1" applyFont="1" applyFill="1" applyBorder="1" applyAlignment="1" applyProtection="1">
      <alignment/>
      <protection/>
    </xf>
    <xf numFmtId="2" fontId="4" fillId="33" borderId="38" xfId="0" applyNumberFormat="1" applyFont="1" applyFill="1" applyBorder="1" applyAlignment="1" applyProtection="1">
      <alignment/>
      <protection/>
    </xf>
    <xf numFmtId="3" fontId="4" fillId="33" borderId="26" xfId="0" applyNumberFormat="1" applyFont="1" applyFill="1" applyBorder="1" applyAlignment="1" applyProtection="1">
      <alignment/>
      <protection/>
    </xf>
    <xf numFmtId="2" fontId="4" fillId="33" borderId="39" xfId="0" applyNumberFormat="1" applyFont="1" applyFill="1" applyBorder="1" applyAlignment="1" applyProtection="1">
      <alignment/>
      <protection/>
    </xf>
    <xf numFmtId="0" fontId="5" fillId="33" borderId="15" xfId="0" applyNumberFormat="1" applyFont="1" applyFill="1" applyBorder="1" applyAlignment="1" applyProtection="1">
      <alignment horizontal="center"/>
      <protection/>
    </xf>
    <xf numFmtId="2" fontId="4" fillId="33" borderId="17" xfId="0" applyNumberFormat="1" applyFont="1" applyFill="1" applyBorder="1" applyAlignment="1" applyProtection="1">
      <alignment/>
      <protection/>
    </xf>
    <xf numFmtId="2" fontId="4" fillId="33" borderId="23" xfId="0" applyNumberFormat="1" applyFont="1" applyFill="1" applyBorder="1" applyAlignment="1" applyProtection="1">
      <alignment/>
      <protection/>
    </xf>
    <xf numFmtId="4" fontId="4" fillId="33" borderId="26" xfId="0" applyNumberFormat="1" applyFont="1" applyFill="1" applyBorder="1" applyAlignment="1" applyProtection="1">
      <alignment/>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xf numFmtId="0" fontId="5" fillId="0" borderId="0" xfId="0" applyNumberFormat="1" applyFont="1" applyFill="1" applyAlignment="1" applyProtection="1">
      <alignment wrapText="1"/>
      <protection/>
    </xf>
    <xf numFmtId="0" fontId="5" fillId="0" borderId="40"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41" xfId="0" applyNumberFormat="1" applyFont="1" applyFill="1" applyBorder="1" applyAlignment="1" applyProtection="1">
      <alignment horizontal="center" vertical="center" wrapText="1"/>
      <protection/>
    </xf>
    <xf numFmtId="0" fontId="5" fillId="0" borderId="42" xfId="0" applyNumberFormat="1" applyFont="1" applyFill="1" applyBorder="1" applyAlignment="1" applyProtection="1">
      <alignment horizontal="center" vertical="center"/>
      <protection/>
    </xf>
    <xf numFmtId="0" fontId="5" fillId="0" borderId="35" xfId="0" applyNumberFormat="1" applyFont="1" applyFill="1" applyBorder="1" applyAlignment="1" applyProtection="1">
      <alignment horizontal="center" vertical="center"/>
      <protection/>
    </xf>
    <xf numFmtId="0" fontId="5" fillId="0" borderId="30"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43" xfId="0" applyNumberFormat="1" applyFont="1" applyFill="1" applyBorder="1" applyAlignment="1" applyProtection="1">
      <alignment horizontal="center" vertical="center" wrapText="1"/>
      <protection/>
    </xf>
    <xf numFmtId="0" fontId="5" fillId="0" borderId="44" xfId="0" applyNumberFormat="1" applyFont="1" applyFill="1" applyBorder="1" applyAlignment="1" applyProtection="1">
      <alignment horizontal="center" vertical="center" wrapText="1"/>
      <protection/>
    </xf>
    <xf numFmtId="0" fontId="5" fillId="0" borderId="45" xfId="0" applyNumberFormat="1" applyFont="1" applyFill="1" applyBorder="1" applyAlignment="1" applyProtection="1">
      <alignment horizontal="center" vertical="center" wrapText="1"/>
      <protection/>
    </xf>
    <xf numFmtId="0" fontId="5" fillId="0" borderId="46" xfId="0" applyNumberFormat="1" applyFont="1" applyFill="1" applyBorder="1" applyAlignment="1" applyProtection="1">
      <alignment horizontal="center" vertical="center"/>
      <protection/>
    </xf>
    <xf numFmtId="0" fontId="5" fillId="0" borderId="47" xfId="0" applyNumberFormat="1" applyFont="1" applyFill="1" applyBorder="1" applyAlignment="1" applyProtection="1">
      <alignment horizontal="center" vertical="center"/>
      <protection/>
    </xf>
    <xf numFmtId="0" fontId="5" fillId="0" borderId="46" xfId="0" applyNumberFormat="1" applyFont="1" applyFill="1" applyBorder="1" applyAlignment="1" applyProtection="1">
      <alignment horizontal="center" vertical="center" wrapText="1"/>
      <protection/>
    </xf>
    <xf numFmtId="0" fontId="5" fillId="0" borderId="48" xfId="0" applyNumberFormat="1" applyFont="1" applyFill="1" applyBorder="1" applyAlignment="1" applyProtection="1">
      <alignment horizontal="center" vertical="center" wrapText="1"/>
      <protection/>
    </xf>
    <xf numFmtId="0" fontId="5" fillId="0" borderId="47" xfId="0" applyNumberFormat="1"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4"/>
  <sheetViews>
    <sheetView tabSelected="1" zoomScalePageLayoutView="0" workbookViewId="0" topLeftCell="A13">
      <selection activeCell="V6" sqref="V6"/>
    </sheetView>
  </sheetViews>
  <sheetFormatPr defaultColWidth="9.140625" defaultRowHeight="12.75"/>
  <cols>
    <col min="1" max="1" width="5.140625" style="1" customWidth="1"/>
    <col min="2" max="2" width="51.00390625" style="1" customWidth="1"/>
    <col min="3" max="4" width="8.57421875" style="1" customWidth="1"/>
    <col min="5" max="16384" width="9.140625" style="1" customWidth="1"/>
  </cols>
  <sheetData>
    <row r="1" spans="1:19" ht="12.75">
      <c r="A1" s="2"/>
      <c r="B1" s="2"/>
      <c r="C1" s="2"/>
      <c r="D1" s="2"/>
      <c r="E1" s="2"/>
      <c r="J1" s="2"/>
      <c r="K1" s="2"/>
      <c r="N1" s="26"/>
      <c r="O1" s="2"/>
      <c r="P1" s="2"/>
      <c r="S1" s="2"/>
    </row>
    <row r="2" spans="1:19" ht="12.75">
      <c r="A2" s="2"/>
      <c r="B2" s="2"/>
      <c r="C2" s="2"/>
      <c r="D2" s="25"/>
      <c r="E2" s="2"/>
      <c r="J2" s="2"/>
      <c r="K2" s="2"/>
      <c r="N2" s="2"/>
      <c r="P2" s="24" t="s">
        <v>21</v>
      </c>
      <c r="S2" s="2"/>
    </row>
    <row r="3" spans="1:19" ht="12.75">
      <c r="A3" s="2"/>
      <c r="B3" s="57" t="s">
        <v>20</v>
      </c>
      <c r="C3" s="57"/>
      <c r="D3" s="57"/>
      <c r="E3" s="57"/>
      <c r="F3" s="57"/>
      <c r="G3" s="57"/>
      <c r="H3" s="57"/>
      <c r="I3" s="57"/>
      <c r="J3" s="57"/>
      <c r="K3" s="57"/>
      <c r="L3" s="57"/>
      <c r="M3" s="58" t="s">
        <v>38</v>
      </c>
      <c r="N3" s="58"/>
      <c r="O3" s="58"/>
      <c r="P3" s="58"/>
      <c r="S3" s="2"/>
    </row>
    <row r="4" spans="1:19" ht="12.75">
      <c r="A4" s="2"/>
      <c r="B4" s="57" t="s">
        <v>23</v>
      </c>
      <c r="C4" s="57"/>
      <c r="D4" s="57"/>
      <c r="E4" s="57"/>
      <c r="F4" s="57"/>
      <c r="G4" s="57"/>
      <c r="H4" s="57"/>
      <c r="I4" s="57"/>
      <c r="J4" s="57"/>
      <c r="K4" s="57"/>
      <c r="L4" s="57"/>
      <c r="M4" s="58" t="s">
        <v>3</v>
      </c>
      <c r="N4" s="58"/>
      <c r="O4" s="58"/>
      <c r="P4" s="58"/>
      <c r="S4" s="2"/>
    </row>
    <row r="5" spans="1:19" ht="12.75">
      <c r="A5" s="2"/>
      <c r="B5" s="2"/>
      <c r="M5" s="58" t="s">
        <v>19</v>
      </c>
      <c r="N5" s="58"/>
      <c r="O5" s="58"/>
      <c r="P5" s="58"/>
      <c r="S5" s="2"/>
    </row>
    <row r="6" spans="1:19" ht="12.75">
      <c r="A6" s="2"/>
      <c r="B6" s="57" t="s">
        <v>8</v>
      </c>
      <c r="C6" s="57"/>
      <c r="D6" s="57"/>
      <c r="E6" s="57"/>
      <c r="F6" s="57"/>
      <c r="G6" s="57"/>
      <c r="H6" s="57"/>
      <c r="I6" s="57"/>
      <c r="J6" s="57"/>
      <c r="K6" s="57"/>
      <c r="L6" s="57"/>
      <c r="M6" s="3"/>
      <c r="N6" s="3"/>
      <c r="O6" s="3"/>
      <c r="P6" s="3"/>
      <c r="S6" s="2"/>
    </row>
    <row r="7" spans="1:19" ht="12.75">
      <c r="A7" s="2"/>
      <c r="B7" s="2"/>
      <c r="M7" s="2"/>
      <c r="S7" s="2"/>
    </row>
    <row r="8" spans="1:19" ht="57.75" customHeight="1">
      <c r="A8" s="2"/>
      <c r="B8" s="60" t="s">
        <v>22</v>
      </c>
      <c r="C8" s="65" t="s">
        <v>43</v>
      </c>
      <c r="D8" s="65"/>
      <c r="E8" s="66" t="s">
        <v>13</v>
      </c>
      <c r="F8" s="66"/>
      <c r="G8" s="66"/>
      <c r="H8" s="66"/>
      <c r="I8" s="66"/>
      <c r="J8" s="66"/>
      <c r="K8" s="67" t="s">
        <v>42</v>
      </c>
      <c r="L8" s="67"/>
      <c r="M8" s="67"/>
      <c r="N8" s="67"/>
      <c r="O8" s="67"/>
      <c r="P8" s="67"/>
      <c r="S8" s="2"/>
    </row>
    <row r="9" spans="1:19" ht="12.75">
      <c r="A9" s="2"/>
      <c r="B9" s="60"/>
      <c r="C9" s="63" t="s">
        <v>24</v>
      </c>
      <c r="D9" s="68" t="s">
        <v>45</v>
      </c>
      <c r="E9" s="70" t="s">
        <v>7</v>
      </c>
      <c r="F9" s="71"/>
      <c r="G9" s="72" t="s">
        <v>26</v>
      </c>
      <c r="H9" s="73"/>
      <c r="I9" s="74" t="s">
        <v>41</v>
      </c>
      <c r="J9" s="73"/>
      <c r="K9" s="70" t="s">
        <v>7</v>
      </c>
      <c r="L9" s="71"/>
      <c r="M9" s="72" t="s">
        <v>26</v>
      </c>
      <c r="N9" s="68"/>
      <c r="O9" s="62" t="s">
        <v>41</v>
      </c>
      <c r="P9" s="62"/>
      <c r="S9" s="2"/>
    </row>
    <row r="10" spans="1:21" ht="39.75" thickBot="1">
      <c r="A10" s="2"/>
      <c r="B10" s="61"/>
      <c r="C10" s="64"/>
      <c r="D10" s="69"/>
      <c r="E10" s="4" t="s">
        <v>30</v>
      </c>
      <c r="F10" s="5" t="s">
        <v>11</v>
      </c>
      <c r="G10" s="5" t="s">
        <v>30</v>
      </c>
      <c r="H10" s="5" t="s">
        <v>11</v>
      </c>
      <c r="I10" s="5" t="s">
        <v>30</v>
      </c>
      <c r="J10" s="5" t="s">
        <v>11</v>
      </c>
      <c r="K10" s="5" t="s">
        <v>30</v>
      </c>
      <c r="L10" s="5" t="s">
        <v>11</v>
      </c>
      <c r="M10" s="5" t="s">
        <v>30</v>
      </c>
      <c r="N10" s="5" t="s">
        <v>11</v>
      </c>
      <c r="O10" s="6" t="s">
        <v>30</v>
      </c>
      <c r="P10" s="7" t="s">
        <v>2</v>
      </c>
      <c r="S10" s="26"/>
      <c r="T10" s="40"/>
      <c r="U10" s="40"/>
    </row>
    <row r="11" spans="1:21" ht="13.5" thickBot="1">
      <c r="A11" s="2"/>
      <c r="B11" s="8" t="s">
        <v>37</v>
      </c>
      <c r="C11" s="27">
        <v>1</v>
      </c>
      <c r="D11" s="9">
        <v>2</v>
      </c>
      <c r="E11" s="9">
        <v>3</v>
      </c>
      <c r="F11" s="53">
        <v>4</v>
      </c>
      <c r="G11" s="53">
        <v>5</v>
      </c>
      <c r="H11" s="53">
        <v>6</v>
      </c>
      <c r="I11" s="53">
        <v>7</v>
      </c>
      <c r="J11" s="53">
        <v>8</v>
      </c>
      <c r="K11" s="53">
        <v>9</v>
      </c>
      <c r="L11" s="53">
        <v>10</v>
      </c>
      <c r="M11" s="9">
        <v>11</v>
      </c>
      <c r="N11" s="9">
        <v>12</v>
      </c>
      <c r="O11" s="9">
        <v>13</v>
      </c>
      <c r="P11" s="10">
        <v>14</v>
      </c>
      <c r="S11" s="26"/>
      <c r="T11" s="40"/>
      <c r="U11" s="40"/>
    </row>
    <row r="12" spans="1:21" ht="12.75">
      <c r="A12" s="2"/>
      <c r="B12" s="28" t="s">
        <v>33</v>
      </c>
      <c r="C12" s="29">
        <v>30</v>
      </c>
      <c r="D12" s="30">
        <v>2</v>
      </c>
      <c r="E12" s="42">
        <f>1114972034.61/1000</f>
        <v>1114972.03461</v>
      </c>
      <c r="F12" s="42">
        <f>254089788.29/1000</f>
        <v>254089.78829</v>
      </c>
      <c r="G12" s="42">
        <v>1133781.07756</v>
      </c>
      <c r="H12" s="42">
        <v>222968.76704</v>
      </c>
      <c r="I12" s="42">
        <v>580627.727</v>
      </c>
      <c r="J12" s="42">
        <v>223215.699</v>
      </c>
      <c r="K12" s="43">
        <v>8.33</v>
      </c>
      <c r="L12" s="54">
        <v>4.66</v>
      </c>
      <c r="M12" s="11">
        <v>8.45</v>
      </c>
      <c r="N12" s="11">
        <v>4.23</v>
      </c>
      <c r="O12" s="12">
        <v>9.38</v>
      </c>
      <c r="P12" s="13">
        <v>4.42</v>
      </c>
      <c r="S12" s="41"/>
      <c r="T12" s="41"/>
      <c r="U12" s="40"/>
    </row>
    <row r="13" spans="1:21" ht="12.75">
      <c r="A13" s="2"/>
      <c r="B13" s="31" t="s">
        <v>4</v>
      </c>
      <c r="C13" s="32">
        <v>2</v>
      </c>
      <c r="D13" s="33">
        <v>2</v>
      </c>
      <c r="E13" s="45">
        <v>988600.99538</v>
      </c>
      <c r="F13" s="45">
        <v>964245.331634</v>
      </c>
      <c r="G13" s="34">
        <v>964280.66971</v>
      </c>
      <c r="H13" s="34">
        <v>993042.41237</v>
      </c>
      <c r="I13" s="34">
        <v>655723.106</v>
      </c>
      <c r="J13" s="34">
        <v>1191635.798</v>
      </c>
      <c r="K13" s="44">
        <v>7.66</v>
      </c>
      <c r="L13" s="47">
        <v>4.06</v>
      </c>
      <c r="M13" s="14">
        <v>7.67</v>
      </c>
      <c r="N13" s="14">
        <v>4.06</v>
      </c>
      <c r="O13" s="15">
        <v>8.68</v>
      </c>
      <c r="P13" s="16">
        <v>4.75</v>
      </c>
      <c r="S13" s="46"/>
      <c r="T13" s="46"/>
      <c r="U13" s="40"/>
    </row>
    <row r="14" spans="1:21" ht="12.75">
      <c r="A14" s="2"/>
      <c r="B14" s="31" t="s">
        <v>15</v>
      </c>
      <c r="C14" s="32">
        <v>1</v>
      </c>
      <c r="D14" s="33">
        <v>0</v>
      </c>
      <c r="E14" s="45">
        <f>140379058.61/1000</f>
        <v>140379.05861</v>
      </c>
      <c r="F14" s="45">
        <f>70152221.27/1000</f>
        <v>70152.22127</v>
      </c>
      <c r="G14" s="45">
        <v>140643.16061000002</v>
      </c>
      <c r="H14" s="45">
        <v>70194.91002</v>
      </c>
      <c r="I14" s="45">
        <v>125285.195</v>
      </c>
      <c r="J14" s="45">
        <v>196458.263</v>
      </c>
      <c r="K14" s="44">
        <v>7.06</v>
      </c>
      <c r="L14" s="47">
        <v>4.07</v>
      </c>
      <c r="M14" s="14">
        <v>7.06387784843383</v>
      </c>
      <c r="N14" s="14">
        <v>4.08</v>
      </c>
      <c r="O14" s="15">
        <v>7.25</v>
      </c>
      <c r="P14" s="16">
        <v>4.99740527541083</v>
      </c>
      <c r="S14" s="41"/>
      <c r="T14" s="41"/>
      <c r="U14" s="40"/>
    </row>
    <row r="15" spans="1:21" ht="12.75">
      <c r="A15" s="2"/>
      <c r="B15" s="31" t="s">
        <v>5</v>
      </c>
      <c r="C15" s="32">
        <v>1918</v>
      </c>
      <c r="D15" s="33">
        <v>0</v>
      </c>
      <c r="E15" s="45">
        <f>2413357017.75/1000</f>
        <v>2413357.01775</v>
      </c>
      <c r="F15" s="45">
        <f>7029502.2/1000</f>
        <v>7029.5022</v>
      </c>
      <c r="G15" s="45">
        <v>2406859.2494900096</v>
      </c>
      <c r="H15" s="45">
        <v>6829.45</v>
      </c>
      <c r="I15" s="45">
        <v>1953644.044</v>
      </c>
      <c r="J15" s="45">
        <v>0</v>
      </c>
      <c r="K15" s="44">
        <v>8.18921564221451</v>
      </c>
      <c r="L15" s="47">
        <v>4.15</v>
      </c>
      <c r="M15" s="14">
        <v>8.35215747729066</v>
      </c>
      <c r="N15" s="14">
        <v>4.15</v>
      </c>
      <c r="O15" s="15">
        <v>9.40489600511521</v>
      </c>
      <c r="P15" s="16">
        <v>0</v>
      </c>
      <c r="S15" s="41"/>
      <c r="T15" s="41"/>
      <c r="U15" s="40"/>
    </row>
    <row r="16" spans="1:21" ht="12.75">
      <c r="A16" s="2"/>
      <c r="B16" s="31" t="s">
        <v>34</v>
      </c>
      <c r="C16" s="32">
        <v>0</v>
      </c>
      <c r="D16" s="33">
        <v>0</v>
      </c>
      <c r="E16" s="45">
        <f>289366615/1000</f>
        <v>289366.615</v>
      </c>
      <c r="F16" s="45">
        <f>321537586.91/1000</f>
        <v>321537.58691</v>
      </c>
      <c r="G16" s="45">
        <v>294347.17708999995</v>
      </c>
      <c r="H16" s="45">
        <v>286275.13803</v>
      </c>
      <c r="I16" s="45">
        <v>257235.142</v>
      </c>
      <c r="J16" s="45">
        <v>257537.227</v>
      </c>
      <c r="K16" s="44">
        <v>14.2731977784358</v>
      </c>
      <c r="L16" s="47">
        <v>4.38</v>
      </c>
      <c r="M16" s="14">
        <v>14.1273778376958</v>
      </c>
      <c r="N16" s="14">
        <v>4.37</v>
      </c>
      <c r="O16" s="15">
        <v>15.0939808649471</v>
      </c>
      <c r="P16" s="16">
        <v>4.73</v>
      </c>
      <c r="S16" s="41"/>
      <c r="T16" s="41"/>
      <c r="U16" s="40"/>
    </row>
    <row r="17" spans="1:21" ht="12" customHeight="1">
      <c r="A17" s="2"/>
      <c r="B17" s="31" t="s">
        <v>9</v>
      </c>
      <c r="C17" s="32">
        <v>0</v>
      </c>
      <c r="D17" s="33">
        <v>0</v>
      </c>
      <c r="E17" s="45">
        <f>0/1000</f>
        <v>0</v>
      </c>
      <c r="F17" s="45">
        <f>0/1000</f>
        <v>0</v>
      </c>
      <c r="G17" s="34">
        <v>0</v>
      </c>
      <c r="H17" s="34">
        <v>0</v>
      </c>
      <c r="I17" s="34">
        <v>0</v>
      </c>
      <c r="J17" s="34">
        <v>0</v>
      </c>
      <c r="K17" s="44">
        <v>0</v>
      </c>
      <c r="L17" s="47">
        <v>0</v>
      </c>
      <c r="M17" s="14">
        <v>0</v>
      </c>
      <c r="N17" s="14">
        <v>0</v>
      </c>
      <c r="O17" s="15">
        <v>0</v>
      </c>
      <c r="P17" s="16">
        <v>0</v>
      </c>
      <c r="S17" s="41"/>
      <c r="T17" s="41"/>
      <c r="U17" s="40"/>
    </row>
    <row r="18" spans="1:21" ht="12.75">
      <c r="A18" s="2"/>
      <c r="B18" s="31" t="s">
        <v>0</v>
      </c>
      <c r="C18" s="32">
        <v>0</v>
      </c>
      <c r="D18" s="33">
        <v>0</v>
      </c>
      <c r="E18" s="45">
        <f>0/1000</f>
        <v>0</v>
      </c>
      <c r="F18" s="45">
        <f>0/1000</f>
        <v>0</v>
      </c>
      <c r="G18" s="34">
        <v>0</v>
      </c>
      <c r="H18" s="34">
        <v>0</v>
      </c>
      <c r="I18" s="34">
        <v>0</v>
      </c>
      <c r="J18" s="34">
        <v>0</v>
      </c>
      <c r="K18" s="44">
        <v>0</v>
      </c>
      <c r="L18" s="47">
        <v>0</v>
      </c>
      <c r="M18" s="14">
        <v>0</v>
      </c>
      <c r="N18" s="14">
        <v>0</v>
      </c>
      <c r="O18" s="15">
        <v>0</v>
      </c>
      <c r="P18" s="16">
        <v>0</v>
      </c>
      <c r="S18" s="41"/>
      <c r="T18" s="41"/>
      <c r="U18" s="40"/>
    </row>
    <row r="19" spans="1:21" ht="12.75">
      <c r="A19" s="2"/>
      <c r="B19" s="31" t="s">
        <v>28</v>
      </c>
      <c r="C19" s="32">
        <v>0</v>
      </c>
      <c r="D19" s="33">
        <v>0</v>
      </c>
      <c r="E19" s="45">
        <f>121125500/1000</f>
        <v>121125.5</v>
      </c>
      <c r="F19" s="45">
        <f>0/1000</f>
        <v>0</v>
      </c>
      <c r="G19" s="45">
        <v>120320.5</v>
      </c>
      <c r="H19" s="45">
        <v>0</v>
      </c>
      <c r="I19" s="45">
        <v>5026.174</v>
      </c>
      <c r="J19" s="45">
        <v>0</v>
      </c>
      <c r="K19" s="44">
        <v>8</v>
      </c>
      <c r="L19" s="47">
        <v>0</v>
      </c>
      <c r="M19" s="14">
        <v>8</v>
      </c>
      <c r="N19" s="14">
        <v>0</v>
      </c>
      <c r="O19" s="15">
        <v>9.5</v>
      </c>
      <c r="P19" s="16">
        <v>0</v>
      </c>
      <c r="S19" s="41"/>
      <c r="T19" s="41"/>
      <c r="U19" s="40"/>
    </row>
    <row r="20" spans="1:21" ht="26.25">
      <c r="A20" s="2"/>
      <c r="B20" s="31" t="s">
        <v>47</v>
      </c>
      <c r="C20" s="32">
        <v>0</v>
      </c>
      <c r="D20" s="33">
        <v>0</v>
      </c>
      <c r="E20" s="45">
        <f>0/1000</f>
        <v>0</v>
      </c>
      <c r="F20" s="45">
        <f>0/1000</f>
        <v>0</v>
      </c>
      <c r="G20" s="45">
        <v>0</v>
      </c>
      <c r="H20" s="45">
        <v>0</v>
      </c>
      <c r="I20" s="45">
        <v>0</v>
      </c>
      <c r="J20" s="45">
        <v>0</v>
      </c>
      <c r="K20" s="44">
        <v>0</v>
      </c>
      <c r="L20" s="47">
        <v>0</v>
      </c>
      <c r="M20" s="14">
        <v>0</v>
      </c>
      <c r="N20" s="14">
        <v>0</v>
      </c>
      <c r="O20" s="15">
        <v>0</v>
      </c>
      <c r="P20" s="16">
        <v>0</v>
      </c>
      <c r="S20" s="41"/>
      <c r="T20" s="41"/>
      <c r="U20" s="40"/>
    </row>
    <row r="21" spans="1:21" ht="12.75">
      <c r="A21" s="2"/>
      <c r="B21" s="31" t="s">
        <v>49</v>
      </c>
      <c r="C21" s="32">
        <v>0</v>
      </c>
      <c r="D21" s="33">
        <v>0</v>
      </c>
      <c r="E21" s="45">
        <f>0/1000</f>
        <v>0</v>
      </c>
      <c r="F21" s="45">
        <f>0/1000</f>
        <v>0</v>
      </c>
      <c r="G21" s="45">
        <v>0</v>
      </c>
      <c r="H21" s="45">
        <v>0</v>
      </c>
      <c r="I21" s="45">
        <v>0</v>
      </c>
      <c r="J21" s="45">
        <v>0</v>
      </c>
      <c r="K21" s="44">
        <v>0</v>
      </c>
      <c r="L21" s="47">
        <v>0</v>
      </c>
      <c r="M21" s="14">
        <v>0</v>
      </c>
      <c r="N21" s="14">
        <v>0</v>
      </c>
      <c r="O21" s="15">
        <v>0</v>
      </c>
      <c r="P21" s="16">
        <v>0</v>
      </c>
      <c r="S21" s="41"/>
      <c r="T21" s="41"/>
      <c r="U21" s="40"/>
    </row>
    <row r="22" spans="1:21" ht="26.25">
      <c r="A22" s="2"/>
      <c r="B22" s="31" t="s">
        <v>35</v>
      </c>
      <c r="C22" s="32">
        <v>0</v>
      </c>
      <c r="D22" s="33">
        <v>0</v>
      </c>
      <c r="E22" s="45">
        <f>119173315.75/1000</f>
        <v>119173.31575</v>
      </c>
      <c r="F22" s="45">
        <f>0/1000</f>
        <v>0</v>
      </c>
      <c r="G22" s="45">
        <v>119173.31575</v>
      </c>
      <c r="H22" s="45">
        <v>0</v>
      </c>
      <c r="I22" s="45">
        <v>0</v>
      </c>
      <c r="J22" s="45">
        <v>0</v>
      </c>
      <c r="K22" s="44">
        <v>6.95620429672403</v>
      </c>
      <c r="L22" s="47">
        <v>0</v>
      </c>
      <c r="M22" s="14">
        <v>6.95620429672403</v>
      </c>
      <c r="N22" s="14">
        <v>0</v>
      </c>
      <c r="O22" s="15">
        <v>0</v>
      </c>
      <c r="P22" s="16">
        <v>0</v>
      </c>
      <c r="S22" s="41"/>
      <c r="T22" s="41"/>
      <c r="U22" s="40"/>
    </row>
    <row r="23" spans="1:21" ht="12.75">
      <c r="A23" s="2"/>
      <c r="B23" s="31" t="s">
        <v>27</v>
      </c>
      <c r="C23" s="32">
        <v>17</v>
      </c>
      <c r="D23" s="33">
        <v>1</v>
      </c>
      <c r="E23" s="45">
        <f>194048558.59/1000</f>
        <v>194048.55859</v>
      </c>
      <c r="F23" s="45">
        <f>655687078.69/1000</f>
        <v>655687.0786900001</v>
      </c>
      <c r="G23" s="45">
        <v>176555.01111000002</v>
      </c>
      <c r="H23" s="45">
        <v>632048.96998</v>
      </c>
      <c r="I23" s="45">
        <v>90475.77</v>
      </c>
      <c r="J23" s="45">
        <v>664103.127</v>
      </c>
      <c r="K23" s="44">
        <v>8.21</v>
      </c>
      <c r="L23" s="47">
        <v>4.71</v>
      </c>
      <c r="M23" s="14">
        <v>8.46</v>
      </c>
      <c r="N23" s="14">
        <v>4.72</v>
      </c>
      <c r="O23" s="15">
        <v>9.79</v>
      </c>
      <c r="P23" s="16">
        <v>5.32</v>
      </c>
      <c r="S23" s="41"/>
      <c r="T23" s="41"/>
      <c r="U23" s="40"/>
    </row>
    <row r="24" spans="1:21" ht="12.75">
      <c r="A24" s="2"/>
      <c r="B24" s="31" t="s">
        <v>12</v>
      </c>
      <c r="C24" s="32">
        <v>46</v>
      </c>
      <c r="D24" s="33">
        <v>4</v>
      </c>
      <c r="E24" s="45">
        <v>1401211.38023</v>
      </c>
      <c r="F24" s="45">
        <v>2386701.2050300003</v>
      </c>
      <c r="G24" s="34">
        <v>1382679.12371</v>
      </c>
      <c r="H24" s="34">
        <v>2264939.16093</v>
      </c>
      <c r="I24" s="34">
        <v>1004570.384</v>
      </c>
      <c r="J24" s="34">
        <v>2183077.988</v>
      </c>
      <c r="K24" s="44">
        <v>7.48</v>
      </c>
      <c r="L24" s="47">
        <v>4.14</v>
      </c>
      <c r="M24" s="14">
        <v>7.47</v>
      </c>
      <c r="N24" s="14">
        <v>4.16</v>
      </c>
      <c r="O24" s="15">
        <v>7.87</v>
      </c>
      <c r="P24" s="16">
        <v>4.56</v>
      </c>
      <c r="S24" s="46"/>
      <c r="T24" s="46"/>
      <c r="U24" s="40"/>
    </row>
    <row r="25" spans="1:21" ht="12.75">
      <c r="A25" s="2"/>
      <c r="B25" s="31" t="s">
        <v>36</v>
      </c>
      <c r="C25" s="32">
        <v>0</v>
      </c>
      <c r="D25" s="33">
        <v>1</v>
      </c>
      <c r="E25" s="45">
        <f>(23171794+0)/1000</f>
        <v>23171.794</v>
      </c>
      <c r="F25" s="45">
        <f>(249436930.64+0)/1000</f>
        <v>249436.93063999998</v>
      </c>
      <c r="G25" s="34">
        <v>21575.421</v>
      </c>
      <c r="H25" s="34">
        <v>231427.56707</v>
      </c>
      <c r="I25" s="34">
        <v>16075.324</v>
      </c>
      <c r="J25" s="34">
        <v>228889.61</v>
      </c>
      <c r="K25" s="44">
        <v>9.48</v>
      </c>
      <c r="L25" s="47">
        <v>4.58</v>
      </c>
      <c r="M25" s="14">
        <v>9.46</v>
      </c>
      <c r="N25" s="14">
        <v>4.58</v>
      </c>
      <c r="O25" s="15">
        <v>9.48</v>
      </c>
      <c r="P25" s="16">
        <v>4.62</v>
      </c>
      <c r="S25" s="41"/>
      <c r="T25" s="41"/>
      <c r="U25" s="40"/>
    </row>
    <row r="26" spans="1:21" ht="12.75">
      <c r="A26" s="2"/>
      <c r="B26" s="31" t="s">
        <v>39</v>
      </c>
      <c r="C26" s="32">
        <v>59</v>
      </c>
      <c r="D26" s="33">
        <v>0</v>
      </c>
      <c r="E26" s="45">
        <v>1946399.34229</v>
      </c>
      <c r="F26" s="45">
        <v>72.474784</v>
      </c>
      <c r="G26" s="34">
        <v>1942811.3748599999</v>
      </c>
      <c r="H26" s="34">
        <v>81.258092</v>
      </c>
      <c r="I26" s="34">
        <v>1363559.659</v>
      </c>
      <c r="J26" s="34">
        <v>0</v>
      </c>
      <c r="K26" s="44">
        <v>7</v>
      </c>
      <c r="L26" s="47">
        <v>0</v>
      </c>
      <c r="M26" s="14">
        <v>7.01</v>
      </c>
      <c r="N26" s="14">
        <v>0</v>
      </c>
      <c r="O26" s="15">
        <v>7.97</v>
      </c>
      <c r="P26" s="16">
        <v>0</v>
      </c>
      <c r="S26" s="46"/>
      <c r="T26" s="46"/>
      <c r="U26" s="40"/>
    </row>
    <row r="27" spans="1:21" ht="12.75">
      <c r="A27" s="2"/>
      <c r="B27" s="31" t="s">
        <v>18</v>
      </c>
      <c r="C27" s="32">
        <v>0</v>
      </c>
      <c r="D27" s="33">
        <v>0</v>
      </c>
      <c r="E27" s="45">
        <f>0/1000</f>
        <v>0</v>
      </c>
      <c r="F27" s="45">
        <f>0/1000</f>
        <v>0</v>
      </c>
      <c r="G27" s="45">
        <v>0</v>
      </c>
      <c r="H27" s="45">
        <v>0</v>
      </c>
      <c r="I27" s="45">
        <v>1546.131</v>
      </c>
      <c r="J27" s="45">
        <v>650.759</v>
      </c>
      <c r="K27" s="44">
        <v>0</v>
      </c>
      <c r="L27" s="47">
        <v>0</v>
      </c>
      <c r="M27" s="14">
        <v>0</v>
      </c>
      <c r="N27" s="14">
        <v>0</v>
      </c>
      <c r="O27" s="15">
        <v>10.32</v>
      </c>
      <c r="P27" s="16">
        <v>5.75</v>
      </c>
      <c r="S27" s="41"/>
      <c r="T27" s="41"/>
      <c r="U27" s="40"/>
    </row>
    <row r="28" spans="1:21" ht="12.75">
      <c r="A28" s="2"/>
      <c r="B28" s="31" t="s">
        <v>40</v>
      </c>
      <c r="C28" s="32">
        <v>59</v>
      </c>
      <c r="D28" s="33">
        <v>0</v>
      </c>
      <c r="E28" s="45">
        <f>(385943702.51+0)/1000</f>
        <v>385943.70251</v>
      </c>
      <c r="F28" s="45">
        <f>(10251949.11+0)/1000</f>
        <v>10251.94911</v>
      </c>
      <c r="G28" s="34">
        <v>401477.36613</v>
      </c>
      <c r="H28" s="34">
        <v>9988.69283</v>
      </c>
      <c r="I28" s="34">
        <v>217187.255</v>
      </c>
      <c r="J28" s="34">
        <v>4700.531</v>
      </c>
      <c r="K28" s="44">
        <v>8.77</v>
      </c>
      <c r="L28" s="47">
        <v>3.97940634485846</v>
      </c>
      <c r="M28" s="14">
        <v>8.99</v>
      </c>
      <c r="N28" s="14">
        <v>3.98181047729746</v>
      </c>
      <c r="O28" s="15">
        <v>8.86</v>
      </c>
      <c r="P28" s="16">
        <v>6.18</v>
      </c>
      <c r="S28" s="41"/>
      <c r="T28" s="41"/>
      <c r="U28" s="40"/>
    </row>
    <row r="29" spans="1:21" ht="26.25">
      <c r="A29" s="2"/>
      <c r="B29" s="31" t="s">
        <v>1</v>
      </c>
      <c r="C29" s="32">
        <v>2</v>
      </c>
      <c r="D29" s="33">
        <v>1</v>
      </c>
      <c r="E29" s="48">
        <v>377164.31496</v>
      </c>
      <c r="F29" s="45">
        <v>198967.746412</v>
      </c>
      <c r="G29" s="45">
        <v>399833.69304</v>
      </c>
      <c r="H29" s="45">
        <v>196359.699</v>
      </c>
      <c r="I29" s="45">
        <v>497301.66</v>
      </c>
      <c r="J29" s="45">
        <v>182303.574</v>
      </c>
      <c r="K29" s="44">
        <v>7.49</v>
      </c>
      <c r="L29" s="47">
        <v>4.81</v>
      </c>
      <c r="M29" s="14">
        <v>7.5</v>
      </c>
      <c r="N29" s="14">
        <v>3.98</v>
      </c>
      <c r="O29" s="15">
        <v>9.37</v>
      </c>
      <c r="P29" s="16">
        <v>4.13726890395357</v>
      </c>
      <c r="S29" s="46"/>
      <c r="T29" s="46"/>
      <c r="U29" s="40"/>
    </row>
    <row r="30" spans="1:21" ht="12.75">
      <c r="A30" s="2"/>
      <c r="B30" s="31" t="s">
        <v>10</v>
      </c>
      <c r="C30" s="35">
        <v>2</v>
      </c>
      <c r="D30" s="36">
        <v>0</v>
      </c>
      <c r="E30" s="49">
        <f>39703116.53/1000</f>
        <v>39703.11653</v>
      </c>
      <c r="F30" s="49">
        <f>32579766.78/1000</f>
        <v>32579.76678</v>
      </c>
      <c r="G30" s="49">
        <v>39891.0009</v>
      </c>
      <c r="H30" s="49">
        <v>33209.474</v>
      </c>
      <c r="I30" s="49">
        <v>35514.615</v>
      </c>
      <c r="J30" s="49">
        <v>17407.312</v>
      </c>
      <c r="K30" s="50">
        <v>8.60004828833269</v>
      </c>
      <c r="L30" s="55">
        <v>4.41532061881752</v>
      </c>
      <c r="M30" s="17">
        <v>8.61</v>
      </c>
      <c r="N30" s="17">
        <v>4.54</v>
      </c>
      <c r="O30" s="18">
        <v>9.23</v>
      </c>
      <c r="P30" s="19">
        <v>4.55184332953696</v>
      </c>
      <c r="S30" s="41"/>
      <c r="T30" s="41"/>
      <c r="U30" s="40"/>
    </row>
    <row r="31" spans="1:21" ht="13.5" thickBot="1">
      <c r="A31" s="2"/>
      <c r="B31" s="20" t="s">
        <v>14</v>
      </c>
      <c r="C31" s="37">
        <v>11475</v>
      </c>
      <c r="D31" s="38">
        <v>1803</v>
      </c>
      <c r="E31" s="51">
        <v>420867.7711</v>
      </c>
      <c r="F31" s="51">
        <v>182007.058211</v>
      </c>
      <c r="G31" s="51">
        <v>394794.78762</v>
      </c>
      <c r="H31" s="51">
        <v>164647.627683</v>
      </c>
      <c r="I31" s="51">
        <v>341221.346</v>
      </c>
      <c r="J31" s="51">
        <v>134042.558</v>
      </c>
      <c r="K31" s="52">
        <v>7.43</v>
      </c>
      <c r="L31" s="56">
        <v>2.97</v>
      </c>
      <c r="M31" s="21">
        <v>7.9</v>
      </c>
      <c r="N31" s="39">
        <v>2.84</v>
      </c>
      <c r="O31" s="22">
        <v>10.08</v>
      </c>
      <c r="P31" s="23">
        <v>3.52</v>
      </c>
      <c r="S31" s="46"/>
      <c r="T31" s="46"/>
      <c r="U31" s="40"/>
    </row>
    <row r="32" spans="1:21" ht="12.75">
      <c r="A32" s="2"/>
      <c r="B32" s="2"/>
      <c r="K32" s="2"/>
      <c r="S32" s="26"/>
      <c r="T32" s="40"/>
      <c r="U32" s="40"/>
    </row>
    <row r="33" spans="1:21" ht="12.75">
      <c r="A33" s="2"/>
      <c r="B33" s="24" t="s">
        <v>17</v>
      </c>
      <c r="K33" s="2"/>
      <c r="S33" s="26"/>
      <c r="T33" s="40"/>
      <c r="U33" s="40"/>
    </row>
    <row r="34" spans="1:21" ht="15" customHeight="1">
      <c r="A34" s="2"/>
      <c r="B34" s="59" t="s">
        <v>25</v>
      </c>
      <c r="C34" s="59"/>
      <c r="D34" s="59"/>
      <c r="E34" s="59"/>
      <c r="F34" s="59"/>
      <c r="G34" s="59"/>
      <c r="H34" s="59"/>
      <c r="I34" s="59"/>
      <c r="J34" s="59"/>
      <c r="K34" s="59"/>
      <c r="L34" s="59"/>
      <c r="M34" s="59"/>
      <c r="N34" s="59"/>
      <c r="O34" s="59"/>
      <c r="P34" s="59"/>
      <c r="S34" s="26"/>
      <c r="T34" s="40"/>
      <c r="U34" s="40"/>
    </row>
    <row r="35" spans="1:21" ht="12" customHeight="1">
      <c r="A35" s="2"/>
      <c r="B35" s="24" t="s">
        <v>46</v>
      </c>
      <c r="S35" s="26"/>
      <c r="T35" s="40"/>
      <c r="U35" s="40"/>
    </row>
    <row r="36" spans="1:21" ht="12" customHeight="1">
      <c r="A36" s="2"/>
      <c r="B36" s="24" t="s">
        <v>16</v>
      </c>
      <c r="S36" s="26"/>
      <c r="T36" s="40"/>
      <c r="U36" s="40"/>
    </row>
    <row r="37" spans="1:21" ht="22.5" customHeight="1">
      <c r="A37" s="2"/>
      <c r="B37" s="59" t="s">
        <v>44</v>
      </c>
      <c r="C37" s="59"/>
      <c r="D37" s="59"/>
      <c r="E37" s="59"/>
      <c r="F37" s="59"/>
      <c r="G37" s="59"/>
      <c r="H37" s="59"/>
      <c r="I37" s="59"/>
      <c r="J37" s="59"/>
      <c r="K37" s="59"/>
      <c r="L37" s="59"/>
      <c r="M37" s="59"/>
      <c r="N37" s="59"/>
      <c r="O37" s="59"/>
      <c r="P37" s="59"/>
      <c r="S37" s="26"/>
      <c r="T37" s="40"/>
      <c r="U37" s="40"/>
    </row>
    <row r="38" spans="1:19" ht="12.75">
      <c r="A38" s="2"/>
      <c r="B38" s="24" t="s">
        <v>6</v>
      </c>
      <c r="S38" s="2"/>
    </row>
    <row r="39" spans="1:19" ht="12.75">
      <c r="A39" s="2"/>
      <c r="B39" s="2"/>
      <c r="S39" s="2"/>
    </row>
    <row r="40" spans="1:19" ht="12.75">
      <c r="A40" s="2"/>
      <c r="B40" s="2" t="s">
        <v>48</v>
      </c>
      <c r="S40" s="2"/>
    </row>
    <row r="41" spans="1:19" ht="12.75">
      <c r="A41" s="2"/>
      <c r="B41" s="2" t="s">
        <v>29</v>
      </c>
      <c r="E41" s="1" t="s">
        <v>32</v>
      </c>
      <c r="S41" s="2"/>
    </row>
    <row r="42" spans="1:19" ht="12.75">
      <c r="A42" s="2"/>
      <c r="B42" s="2"/>
      <c r="S42" s="2"/>
    </row>
    <row r="43" spans="1:19" ht="12.75">
      <c r="A43" s="2"/>
      <c r="B43" s="2" t="s">
        <v>31</v>
      </c>
      <c r="S43" s="2"/>
    </row>
    <row r="44" spans="1:19" ht="21" customHeight="1">
      <c r="A44" s="2"/>
      <c r="B44" s="2" t="s">
        <v>50</v>
      </c>
      <c r="S44" s="2"/>
    </row>
  </sheetData>
  <sheetProtection/>
  <mergeCells count="20">
    <mergeCell ref="K9:L9"/>
    <mergeCell ref="G9:H9"/>
    <mergeCell ref="M9:N9"/>
    <mergeCell ref="I9:J9"/>
    <mergeCell ref="B34:P34"/>
    <mergeCell ref="B37:P37"/>
    <mergeCell ref="B8:B10"/>
    <mergeCell ref="O9:P9"/>
    <mergeCell ref="C9:C10"/>
    <mergeCell ref="C8:D8"/>
    <mergeCell ref="E8:J8"/>
    <mergeCell ref="K8:P8"/>
    <mergeCell ref="D9:D10"/>
    <mergeCell ref="E9:F9"/>
    <mergeCell ref="B3:L3"/>
    <mergeCell ref="B4:L4"/>
    <mergeCell ref="B6:L6"/>
    <mergeCell ref="M3:P3"/>
    <mergeCell ref="M4:P4"/>
    <mergeCell ref="M5:P5"/>
  </mergeCell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MAIB</cp:lastModifiedBy>
  <dcterms:modified xsi:type="dcterms:W3CDTF">2020-12-24T11:48:17Z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8d248abc-5486-4466-8c77-f8aa14bfd29b</vt:lpwstr>
  </property>
  <property fmtid="{D5CDD505-2E9C-101B-9397-08002B2CF9AE}" pid="3" name="bjDocumentSecurityLabel">
    <vt:lpwstr>This item has no classification</vt:lpwstr>
  </property>
  <property fmtid="{D5CDD505-2E9C-101B-9397-08002B2CF9AE}" pid="4" name="bjSaver">
    <vt:lpwstr>dCNmwa2wL1jzUYvQfXPXhOSiPaCFMETU</vt:lpwstr>
  </property>
  <property fmtid="{D5CDD505-2E9C-101B-9397-08002B2CF9AE}" pid="5" name="bjClsUserRVM">
    <vt:lpwstr>[]</vt:lpwstr>
  </property>
  <property fmtid="{D5CDD505-2E9C-101B-9397-08002B2CF9AE}" pid="6" name="bjLabelHistoryID">
    <vt:lpwstr>{A1846F06-A041-4DC3-8ED2-CF135409C3DB}</vt:lpwstr>
  </property>
</Properties>
</file>