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95" windowHeight="11820" activeTab="0"/>
  </bookViews>
  <sheets>
    <sheet name="Sheet1" sheetId="1" r:id="rId1"/>
    <sheet name="Sheet2" sheetId="2" r:id="rId2"/>
  </sheets>
  <definedNames>
    <definedName name="_xlnm.Print_Area" localSheetId="0">'Sheet1'!$B$1:$P$44</definedName>
  </definedNames>
  <calcPr fullCalcOnLoad="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<sst xmlns="http://schemas.openxmlformats.org/spreadsheetml/2006/main" count="64" uniqueCount="52">
  <si>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</si>
  <si>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</si>
  <si>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</si>
  <si>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</si>
  <si>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</si>
  <si>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</si>
  <si>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</si>
  <si>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</si>
  <si>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</si>
  <si>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</si>
  <si>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</si>
  <si>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</si>
  <si>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</si>
  <si>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</si>
  <si>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</si>
  <si>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</si>
  <si>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</si>
  <si>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</si>
  <si>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</si>
  <si>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</si>
  <si>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</si>
  <si>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</si>
  <si>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</si>
  <si>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</si>
  <si>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</si>
  <si>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</si>
  <si>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</si>
  <si>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</si>
  <si>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Presedintele Comitetului de Conducere al bancii ______________________________</t>
  </si>
  <si>
    <t>acordate in MDL</t>
  </si>
  <si>
    <t xml:space="preserve">Executorul si numarul telefonului       O.Tăbîrţa     0-22-30-32-85     </t>
  </si>
  <si>
    <t>S.Cebotari</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</si>
  <si>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</si>
  <si>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</si>
  <si>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</si>
  <si>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</si>
  <si>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Calculat de tfrunza Data/Ora: 16.12.2019 / 09:18:43</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</si>
  <si>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</si>
  <si>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</si>
  <si>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</si>
  <si>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</si>
  <si>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</si>
  <si>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</si>
  <si>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</si>
  <si>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</si>
  <si>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</si>
  <si>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</si>
  <si>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</si>
  <si>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</si>
  <si>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</si>
  <si>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20.12.2019</t>
  </si>
  <si>
    <t>la situatia  30.11.2019</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</si>
</sst>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 numFmtId="175" formatCode="0.000E+00"/>
    <numFmt numFmtId="176" formatCode="0.0E+00"/>
    <numFmt numFmtId="177" formatCode="0.E+00"/>
  </numFmts>
  <fonts count="40">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color indexed="63"/>
      </left>
      <right style="medium"/>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5">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3" fontId="4" fillId="0" borderId="17" xfId="0" applyNumberFormat="1" applyFont="1" applyFill="1" applyBorder="1" applyAlignment="1" applyProtection="1">
      <alignment/>
      <protection/>
    </xf>
    <xf numFmtId="0" fontId="4" fillId="0" borderId="31" xfId="0" applyNumberFormat="1" applyFont="1" applyFill="1" applyBorder="1" applyAlignment="1" applyProtection="1">
      <alignment wrapText="1"/>
      <protection/>
    </xf>
    <xf numFmtId="3" fontId="4" fillId="0" borderId="20" xfId="0" applyNumberFormat="1" applyFont="1" applyFill="1" applyBorder="1" applyAlignment="1" applyProtection="1">
      <alignment/>
      <protection/>
    </xf>
    <xf numFmtId="3" fontId="4" fillId="0" borderId="23"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2" fontId="4" fillId="33" borderId="32"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33"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34"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3" fontId="4" fillId="33" borderId="35" xfId="0" applyNumberFormat="1" applyFont="1" applyFill="1" applyBorder="1" applyAlignment="1" applyProtection="1">
      <alignment/>
      <protection/>
    </xf>
    <xf numFmtId="3" fontId="4" fillId="33" borderId="18" xfId="0" applyNumberFormat="1" applyFont="1" applyFill="1" applyBorder="1" applyAlignment="1" applyProtection="1">
      <alignment/>
      <protection/>
    </xf>
    <xf numFmtId="3" fontId="4" fillId="33" borderId="36" xfId="0" applyNumberFormat="1" applyFont="1" applyFill="1" applyBorder="1" applyAlignment="1" applyProtection="1">
      <alignment/>
      <protection/>
    </xf>
    <xf numFmtId="3" fontId="4" fillId="33" borderId="21" xfId="0" applyNumberFormat="1" applyFont="1" applyFill="1" applyBorder="1" applyAlignment="1" applyProtection="1">
      <alignment/>
      <protection/>
    </xf>
    <xf numFmtId="3" fontId="4" fillId="33" borderId="37" xfId="0" applyNumberFormat="1" applyFont="1" applyFill="1" applyBorder="1" applyAlignment="1" applyProtection="1">
      <alignment/>
      <protection/>
    </xf>
    <xf numFmtId="3" fontId="4" fillId="33" borderId="10" xfId="0" applyNumberFormat="1" applyFont="1" applyFill="1" applyBorder="1" applyAlignment="1" applyProtection="1">
      <alignment/>
      <protection/>
    </xf>
    <xf numFmtId="3" fontId="4" fillId="33" borderId="38" xfId="0" applyNumberFormat="1" applyFont="1" applyFill="1" applyBorder="1" applyAlignment="1" applyProtection="1">
      <alignment/>
      <protection/>
    </xf>
    <xf numFmtId="3" fontId="4" fillId="33" borderId="27"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4" fontId="4" fillId="33" borderId="26" xfId="0" applyNumberFormat="1" applyFont="1" applyFill="1" applyBorder="1" applyAlignment="1" applyProtection="1">
      <alignment/>
      <protection/>
    </xf>
    <xf numFmtId="0" fontId="5" fillId="0" borderId="17"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protection/>
    </xf>
    <xf numFmtId="0" fontId="5" fillId="0" borderId="44"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5" fillId="0" borderId="43"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wrapText="1"/>
      <protection/>
    </xf>
    <xf numFmtId="0" fontId="5" fillId="0" borderId="4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protection/>
    </xf>
    <xf numFmtId="0" fontId="5" fillId="0" borderId="38"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31</xdr:row>
      <xdr:rowOff>19050</xdr:rowOff>
    </xdr:from>
    <xdr:to>
      <xdr:col>16</xdr:col>
      <xdr:colOff>19050</xdr:colOff>
      <xdr:row>49</xdr:row>
      <xdr:rowOff>104775</xdr:rowOff>
    </xdr:to>
    <xdr:pic>
      <xdr:nvPicPr>
        <xdr:cNvPr id="1" name="Picture 1"/>
        <xdr:cNvPicPr preferRelativeResize="1">
          <a:picLocks noChangeAspect="1"/>
        </xdr:cNvPicPr>
      </xdr:nvPicPr>
      <xdr:blipFill>
        <a:blip r:embed="rId1"/>
        <a:stretch>
          <a:fillRect/>
        </a:stretch>
      </xdr:blipFill>
      <xdr:spPr>
        <a:xfrm>
          <a:off x="361950" y="6410325"/>
          <a:ext cx="11858625" cy="3238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4"/>
  <sheetViews>
    <sheetView tabSelected="1" zoomScalePageLayoutView="0" workbookViewId="0" topLeftCell="A18">
      <selection activeCell="D32" sqref="D32"/>
    </sheetView>
  </sheetViews>
  <sheetFormatPr defaultColWidth="9.140625" defaultRowHeight="12.75"/>
  <cols>
    <col min="1" max="1" width="5.140625" style="1" customWidth="1"/>
    <col min="2" max="2" width="51.00390625" style="1" customWidth="1"/>
    <col min="3" max="4" width="8.57421875" style="1" customWidth="1"/>
    <col min="5" max="19" width="9.140625" style="1" customWidth="1"/>
    <col min="20" max="20" width="10.7109375" style="1" bestFit="1" customWidth="1"/>
    <col min="21" max="16384" width="9.140625" style="1" customWidth="1"/>
  </cols>
  <sheetData>
    <row r="1" spans="1:19" ht="12.75">
      <c r="A1" s="2"/>
      <c r="B1" s="2"/>
      <c r="C1" s="2"/>
      <c r="D1" s="2"/>
      <c r="E1" s="2"/>
      <c r="J1" s="2"/>
      <c r="K1" s="2"/>
      <c r="N1" s="28"/>
      <c r="O1" s="2"/>
      <c r="P1" s="2"/>
      <c r="S1" s="2" t="s">
        <v>36</v>
      </c>
    </row>
    <row r="2" spans="1:19" ht="12.75">
      <c r="A2" s="2"/>
      <c r="B2" s="2"/>
      <c r="C2" s="2"/>
      <c r="D2" s="27"/>
      <c r="E2" s="2"/>
      <c r="J2" s="2"/>
      <c r="K2" s="2"/>
      <c r="N2" s="2"/>
      <c r="P2" s="24" t="s">
        <v>20</v>
      </c>
      <c r="S2" s="2"/>
    </row>
    <row r="3" spans="1:19" ht="12.75">
      <c r="A3" s="2"/>
      <c r="B3" s="63" t="s">
        <v>19</v>
      </c>
      <c r="C3" s="63"/>
      <c r="D3" s="63"/>
      <c r="E3" s="63"/>
      <c r="F3" s="63"/>
      <c r="G3" s="63"/>
      <c r="H3" s="63"/>
      <c r="I3" s="63"/>
      <c r="J3" s="63"/>
      <c r="K3" s="63"/>
      <c r="L3" s="63"/>
      <c r="M3" s="64" t="s">
        <v>38</v>
      </c>
      <c r="N3" s="64"/>
      <c r="O3" s="64"/>
      <c r="P3" s="64"/>
      <c r="S3" s="2"/>
    </row>
    <row r="4" spans="1:19" ht="12.75">
      <c r="A4" s="2"/>
      <c r="B4" s="63" t="s">
        <v>22</v>
      </c>
      <c r="C4" s="63"/>
      <c r="D4" s="63"/>
      <c r="E4" s="63"/>
      <c r="F4" s="63"/>
      <c r="G4" s="63"/>
      <c r="H4" s="63"/>
      <c r="I4" s="63"/>
      <c r="J4" s="63"/>
      <c r="K4" s="63"/>
      <c r="L4" s="63"/>
      <c r="M4" s="64" t="s">
        <v>3</v>
      </c>
      <c r="N4" s="64"/>
      <c r="O4" s="64"/>
      <c r="P4" s="64"/>
      <c r="S4" s="2"/>
    </row>
    <row r="5" spans="1:19" ht="12.75">
      <c r="A5" s="2"/>
      <c r="B5" s="2"/>
      <c r="M5" s="64" t="s">
        <v>18</v>
      </c>
      <c r="N5" s="64"/>
      <c r="O5" s="64"/>
      <c r="P5" s="64"/>
      <c r="S5" s="2"/>
    </row>
    <row r="6" spans="1:19" ht="12.75">
      <c r="A6" s="2"/>
      <c r="B6" s="63" t="s">
        <v>51</v>
      </c>
      <c r="C6" s="63"/>
      <c r="D6" s="63"/>
      <c r="E6" s="63"/>
      <c r="F6" s="63"/>
      <c r="G6" s="63"/>
      <c r="H6" s="63"/>
      <c r="I6" s="63"/>
      <c r="J6" s="63"/>
      <c r="K6" s="63"/>
      <c r="L6" s="63"/>
      <c r="M6" s="3"/>
      <c r="N6" s="3"/>
      <c r="O6" s="3"/>
      <c r="P6" s="3"/>
      <c r="S6" s="2"/>
    </row>
    <row r="7" spans="1:19" ht="12.75">
      <c r="A7" s="2"/>
      <c r="B7" s="2"/>
      <c r="M7" s="2"/>
      <c r="S7" s="2"/>
    </row>
    <row r="8" spans="1:19" ht="57.75" customHeight="1">
      <c r="A8" s="2"/>
      <c r="B8" s="69" t="s">
        <v>21</v>
      </c>
      <c r="C8" s="74" t="s">
        <v>43</v>
      </c>
      <c r="D8" s="74"/>
      <c r="E8" s="57" t="s">
        <v>12</v>
      </c>
      <c r="F8" s="57"/>
      <c r="G8" s="57"/>
      <c r="H8" s="57"/>
      <c r="I8" s="57"/>
      <c r="J8" s="57"/>
      <c r="K8" s="58" t="s">
        <v>42</v>
      </c>
      <c r="L8" s="58"/>
      <c r="M8" s="58"/>
      <c r="N8" s="58"/>
      <c r="O8" s="58"/>
      <c r="P8" s="58"/>
      <c r="S8" s="2"/>
    </row>
    <row r="9" spans="1:19" ht="12.75">
      <c r="A9" s="2"/>
      <c r="B9" s="69"/>
      <c r="C9" s="72" t="s">
        <v>23</v>
      </c>
      <c r="D9" s="59" t="s">
        <v>45</v>
      </c>
      <c r="E9" s="61" t="s">
        <v>7</v>
      </c>
      <c r="F9" s="62"/>
      <c r="G9" s="65" t="s">
        <v>25</v>
      </c>
      <c r="H9" s="66"/>
      <c r="I9" s="67" t="s">
        <v>41</v>
      </c>
      <c r="J9" s="66"/>
      <c r="K9" s="61" t="s">
        <v>7</v>
      </c>
      <c r="L9" s="62"/>
      <c r="M9" s="65" t="s">
        <v>25</v>
      </c>
      <c r="N9" s="59"/>
      <c r="O9" s="71" t="s">
        <v>41</v>
      </c>
      <c r="P9" s="71"/>
      <c r="S9" s="2"/>
    </row>
    <row r="10" spans="1:19" ht="38.25">
      <c r="A10" s="2"/>
      <c r="B10" s="70"/>
      <c r="C10" s="73"/>
      <c r="D10" s="60"/>
      <c r="E10" s="4" t="s">
        <v>29</v>
      </c>
      <c r="F10" s="5" t="s">
        <v>10</v>
      </c>
      <c r="G10" s="5" t="s">
        <v>29</v>
      </c>
      <c r="H10" s="5" t="s">
        <v>10</v>
      </c>
      <c r="I10" s="5" t="s">
        <v>29</v>
      </c>
      <c r="J10" s="5" t="s">
        <v>10</v>
      </c>
      <c r="K10" s="5" t="s">
        <v>29</v>
      </c>
      <c r="L10" s="5" t="s">
        <v>10</v>
      </c>
      <c r="M10" s="5" t="s">
        <v>29</v>
      </c>
      <c r="N10" s="5" t="s">
        <v>10</v>
      </c>
      <c r="O10" s="6" t="s">
        <v>29</v>
      </c>
      <c r="P10" s="7" t="s">
        <v>2</v>
      </c>
      <c r="S10" s="2"/>
    </row>
    <row r="11" spans="1:19" ht="12.75">
      <c r="A11" s="2"/>
      <c r="B11" s="8" t="s">
        <v>37</v>
      </c>
      <c r="C11" s="29">
        <v>1</v>
      </c>
      <c r="D11" s="9">
        <v>2</v>
      </c>
      <c r="E11" s="9">
        <v>3</v>
      </c>
      <c r="F11" s="9">
        <v>4</v>
      </c>
      <c r="G11" s="9">
        <v>5</v>
      </c>
      <c r="H11" s="9">
        <v>6</v>
      </c>
      <c r="I11" s="9">
        <v>7</v>
      </c>
      <c r="J11" s="9">
        <v>8</v>
      </c>
      <c r="K11" s="9">
        <v>9</v>
      </c>
      <c r="L11" s="9">
        <v>10</v>
      </c>
      <c r="M11" s="9">
        <v>11</v>
      </c>
      <c r="N11" s="9">
        <v>12</v>
      </c>
      <c r="O11" s="9">
        <v>13</v>
      </c>
      <c r="P11" s="10">
        <v>14</v>
      </c>
      <c r="S11" s="2"/>
    </row>
    <row r="12" spans="1:19" ht="12.75">
      <c r="A12" s="2"/>
      <c r="B12" s="30" t="s">
        <v>32</v>
      </c>
      <c r="C12" s="46">
        <v>26</v>
      </c>
      <c r="D12" s="47">
        <v>2</v>
      </c>
      <c r="E12" s="37">
        <f>718479890.06/1000</f>
        <v>718479.8900599999</v>
      </c>
      <c r="F12" s="37">
        <f>287742102.94/1000</f>
        <v>287742.10294</v>
      </c>
      <c r="G12" s="31">
        <v>750338.7882000001</v>
      </c>
      <c r="H12" s="31">
        <v>309202.745834</v>
      </c>
      <c r="I12" s="31">
        <v>580627.727</v>
      </c>
      <c r="J12" s="31">
        <v>223215.699</v>
      </c>
      <c r="K12" s="38">
        <v>8.78</v>
      </c>
      <c r="L12" s="44">
        <v>4.98</v>
      </c>
      <c r="M12" s="11">
        <v>8.77</v>
      </c>
      <c r="N12" s="11">
        <v>4.87</v>
      </c>
      <c r="O12" s="12">
        <v>9.38</v>
      </c>
      <c r="P12" s="13">
        <v>4.42</v>
      </c>
      <c r="S12" s="2"/>
    </row>
    <row r="13" spans="1:19" ht="12.75">
      <c r="A13" s="2"/>
      <c r="B13" s="32" t="s">
        <v>4</v>
      </c>
      <c r="C13" s="48">
        <v>2</v>
      </c>
      <c r="D13" s="49">
        <v>1</v>
      </c>
      <c r="E13" s="39">
        <f>826041943.48/1000</f>
        <v>826041.94348</v>
      </c>
      <c r="F13" s="39">
        <f>1101337020.83/1000</f>
        <v>1101337.0208299998</v>
      </c>
      <c r="G13" s="33">
        <v>827387.29562</v>
      </c>
      <c r="H13" s="33">
        <v>1104532.173066</v>
      </c>
      <c r="I13" s="33">
        <v>655723.106</v>
      </c>
      <c r="J13" s="33">
        <v>1191635.798</v>
      </c>
      <c r="K13" s="40">
        <v>8.44286962428846</v>
      </c>
      <c r="L13" s="43">
        <v>4.25</v>
      </c>
      <c r="M13" s="14">
        <v>8.44506509179907</v>
      </c>
      <c r="N13" s="14">
        <v>4.31</v>
      </c>
      <c r="O13" s="15">
        <v>8.68</v>
      </c>
      <c r="P13" s="16">
        <v>4.75</v>
      </c>
      <c r="S13" s="2"/>
    </row>
    <row r="14" spans="1:19" ht="12.75">
      <c r="A14" s="2"/>
      <c r="B14" s="32" t="s">
        <v>14</v>
      </c>
      <c r="C14" s="48">
        <v>2</v>
      </c>
      <c r="D14" s="49">
        <v>0</v>
      </c>
      <c r="E14" s="39">
        <f>98192698.99/1000</f>
        <v>98192.69898999999</v>
      </c>
      <c r="F14" s="39">
        <f>251921828.79/1000</f>
        <v>251921.82879</v>
      </c>
      <c r="G14" s="33">
        <v>115442.35912000001</v>
      </c>
      <c r="H14" s="33">
        <v>258533.683491</v>
      </c>
      <c r="I14" s="33">
        <v>125285.195</v>
      </c>
      <c r="J14" s="33">
        <v>196458.263</v>
      </c>
      <c r="K14" s="40">
        <v>6.39</v>
      </c>
      <c r="L14" s="43">
        <v>4.74</v>
      </c>
      <c r="M14" s="14">
        <v>6.9</v>
      </c>
      <c r="N14" s="14">
        <v>4.73286363733076</v>
      </c>
      <c r="O14" s="15">
        <v>7.25</v>
      </c>
      <c r="P14" s="16">
        <v>4.99740527541083</v>
      </c>
      <c r="S14" s="2"/>
    </row>
    <row r="15" spans="1:19" ht="12.75">
      <c r="A15" s="2"/>
      <c r="B15" s="32" t="s">
        <v>5</v>
      </c>
      <c r="C15" s="48">
        <v>1764</v>
      </c>
      <c r="D15" s="49">
        <v>0</v>
      </c>
      <c r="E15" s="39">
        <f>2337344546.09999/1000</f>
        <v>2337344.5460999897</v>
      </c>
      <c r="F15" s="39">
        <f>6679929.6/1000</f>
        <v>6679.9295999999995</v>
      </c>
      <c r="G15" s="33">
        <v>2345537.8411399997</v>
      </c>
      <c r="H15" s="33">
        <v>6790.55735</v>
      </c>
      <c r="I15" s="33">
        <v>1953644.044</v>
      </c>
      <c r="J15" s="33">
        <v>0</v>
      </c>
      <c r="K15" s="40">
        <v>9.19544420856912</v>
      </c>
      <c r="L15" s="43">
        <v>4.15</v>
      </c>
      <c r="M15" s="14">
        <v>9.07327512444818</v>
      </c>
      <c r="N15" s="14">
        <v>4.15</v>
      </c>
      <c r="O15" s="15">
        <v>9.40489600511521</v>
      </c>
      <c r="P15" s="16">
        <v>0</v>
      </c>
      <c r="S15" s="2"/>
    </row>
    <row r="16" spans="1:19" ht="12.75">
      <c r="A16" s="2"/>
      <c r="B16" s="32" t="s">
        <v>33</v>
      </c>
      <c r="C16" s="48">
        <v>0</v>
      </c>
      <c r="D16" s="49">
        <v>0</v>
      </c>
      <c r="E16" s="39">
        <f>236499036.59/1000</f>
        <v>236499.03659</v>
      </c>
      <c r="F16" s="39">
        <f>310314799.24/1000</f>
        <v>310314.79924</v>
      </c>
      <c r="G16" s="33">
        <v>233765.21681</v>
      </c>
      <c r="H16" s="33">
        <v>308337.445588</v>
      </c>
      <c r="I16" s="33">
        <v>257235.142</v>
      </c>
      <c r="J16" s="33">
        <v>257537.227</v>
      </c>
      <c r="K16" s="40">
        <v>15.5224704269481</v>
      </c>
      <c r="L16" s="43">
        <v>4.5</v>
      </c>
      <c r="M16" s="14">
        <v>15.5966704777699</v>
      </c>
      <c r="N16" s="14">
        <v>4.52</v>
      </c>
      <c r="O16" s="15">
        <v>15.0939808649471</v>
      </c>
      <c r="P16" s="16">
        <v>4.73</v>
      </c>
      <c r="S16" s="2"/>
    </row>
    <row r="17" spans="1:19" ht="12" customHeight="1">
      <c r="A17" s="2"/>
      <c r="B17" s="32" t="s">
        <v>8</v>
      </c>
      <c r="C17" s="48">
        <v>0</v>
      </c>
      <c r="D17" s="49">
        <v>0</v>
      </c>
      <c r="E17" s="39">
        <f>0/1000</f>
        <v>0</v>
      </c>
      <c r="F17" s="39">
        <f>0/1000</f>
        <v>0</v>
      </c>
      <c r="G17" s="33">
        <v>0</v>
      </c>
      <c r="H17" s="33">
        <v>0</v>
      </c>
      <c r="I17" s="33">
        <v>0</v>
      </c>
      <c r="J17" s="33">
        <v>0</v>
      </c>
      <c r="K17" s="40">
        <v>0</v>
      </c>
      <c r="L17" s="43">
        <v>0</v>
      </c>
      <c r="M17" s="14">
        <v>0</v>
      </c>
      <c r="N17" s="14">
        <v>0</v>
      </c>
      <c r="O17" s="15">
        <v>0</v>
      </c>
      <c r="P17" s="16">
        <v>0</v>
      </c>
      <c r="S17" s="2"/>
    </row>
    <row r="18" spans="1:19" ht="12.75">
      <c r="A18" s="2"/>
      <c r="B18" s="32" t="s">
        <v>0</v>
      </c>
      <c r="C18" s="48">
        <v>0</v>
      </c>
      <c r="D18" s="49">
        <v>0</v>
      </c>
      <c r="E18" s="39">
        <f>0/1000</f>
        <v>0</v>
      </c>
      <c r="F18" s="39">
        <f>0/1000</f>
        <v>0</v>
      </c>
      <c r="G18" s="33">
        <v>0</v>
      </c>
      <c r="H18" s="33">
        <v>0</v>
      </c>
      <c r="I18" s="33">
        <v>0</v>
      </c>
      <c r="J18" s="33">
        <v>0</v>
      </c>
      <c r="K18" s="40">
        <v>0</v>
      </c>
      <c r="L18" s="43">
        <v>0</v>
      </c>
      <c r="M18" s="14">
        <v>0</v>
      </c>
      <c r="N18" s="14">
        <v>0</v>
      </c>
      <c r="O18" s="15">
        <v>0</v>
      </c>
      <c r="P18" s="16">
        <v>0</v>
      </c>
      <c r="S18" s="2"/>
    </row>
    <row r="19" spans="1:19" ht="12.75">
      <c r="A19" s="2"/>
      <c r="B19" s="32" t="s">
        <v>27</v>
      </c>
      <c r="C19" s="48">
        <v>0</v>
      </c>
      <c r="D19" s="49">
        <v>0</v>
      </c>
      <c r="E19" s="39">
        <f aca="true" t="shared" si="0" ref="E19:F21">0/1000</f>
        <v>0</v>
      </c>
      <c r="F19" s="39">
        <f t="shared" si="0"/>
        <v>0</v>
      </c>
      <c r="G19" s="33">
        <v>0</v>
      </c>
      <c r="H19" s="33">
        <v>0</v>
      </c>
      <c r="I19" s="33">
        <v>5026.174</v>
      </c>
      <c r="J19" s="33">
        <v>0</v>
      </c>
      <c r="K19" s="40">
        <v>0</v>
      </c>
      <c r="L19" s="43">
        <v>0</v>
      </c>
      <c r="M19" s="14">
        <v>0</v>
      </c>
      <c r="N19" s="14">
        <v>0</v>
      </c>
      <c r="O19" s="15">
        <v>9.5</v>
      </c>
      <c r="P19" s="16">
        <v>0</v>
      </c>
      <c r="S19" s="2"/>
    </row>
    <row r="20" spans="1:19" ht="25.5">
      <c r="A20" s="2"/>
      <c r="B20" s="32" t="s">
        <v>47</v>
      </c>
      <c r="C20" s="48">
        <v>0</v>
      </c>
      <c r="D20" s="49">
        <v>0</v>
      </c>
      <c r="E20" s="39">
        <f t="shared" si="0"/>
        <v>0</v>
      </c>
      <c r="F20" s="39">
        <f t="shared" si="0"/>
        <v>0</v>
      </c>
      <c r="G20" s="33">
        <v>0</v>
      </c>
      <c r="H20" s="33">
        <v>0</v>
      </c>
      <c r="I20" s="33">
        <v>0</v>
      </c>
      <c r="J20" s="33">
        <v>0</v>
      </c>
      <c r="K20" s="40">
        <v>0</v>
      </c>
      <c r="L20" s="43">
        <v>0</v>
      </c>
      <c r="M20" s="14">
        <v>0</v>
      </c>
      <c r="N20" s="14">
        <v>0</v>
      </c>
      <c r="O20" s="15">
        <v>0</v>
      </c>
      <c r="P20" s="16">
        <v>0</v>
      </c>
      <c r="S20" s="2"/>
    </row>
    <row r="21" spans="1:19" ht="12.75">
      <c r="A21" s="2"/>
      <c r="B21" s="32" t="s">
        <v>49</v>
      </c>
      <c r="C21" s="48">
        <v>0</v>
      </c>
      <c r="D21" s="49">
        <v>0</v>
      </c>
      <c r="E21" s="39">
        <f t="shared" si="0"/>
        <v>0</v>
      </c>
      <c r="F21" s="39">
        <f t="shared" si="0"/>
        <v>0</v>
      </c>
      <c r="G21" s="33">
        <v>0</v>
      </c>
      <c r="H21" s="33">
        <v>0</v>
      </c>
      <c r="I21" s="33">
        <v>0</v>
      </c>
      <c r="J21" s="33">
        <v>0</v>
      </c>
      <c r="K21" s="40">
        <v>0</v>
      </c>
      <c r="L21" s="43">
        <v>0</v>
      </c>
      <c r="M21" s="14">
        <v>0</v>
      </c>
      <c r="N21" s="14">
        <v>0</v>
      </c>
      <c r="O21" s="15">
        <v>0</v>
      </c>
      <c r="P21" s="16">
        <v>0</v>
      </c>
      <c r="S21" s="2"/>
    </row>
    <row r="22" spans="1:19" ht="25.5">
      <c r="A22" s="2"/>
      <c r="B22" s="32" t="s">
        <v>34</v>
      </c>
      <c r="C22" s="48">
        <v>0</v>
      </c>
      <c r="D22" s="49">
        <v>0</v>
      </c>
      <c r="E22" s="39">
        <f>3976174/1000</f>
        <v>3976.174</v>
      </c>
      <c r="F22" s="39">
        <f>0/1000</f>
        <v>0</v>
      </c>
      <c r="G22" s="33">
        <v>3976.174</v>
      </c>
      <c r="H22" s="33">
        <v>0</v>
      </c>
      <c r="I22" s="33">
        <v>0</v>
      </c>
      <c r="J22" s="33">
        <v>0</v>
      </c>
      <c r="K22" s="40">
        <v>9.5</v>
      </c>
      <c r="L22" s="43">
        <v>0</v>
      </c>
      <c r="M22" s="14">
        <v>9.5</v>
      </c>
      <c r="N22" s="14">
        <v>0</v>
      </c>
      <c r="O22" s="15">
        <v>0</v>
      </c>
      <c r="P22" s="16">
        <v>0</v>
      </c>
      <c r="S22" s="2"/>
    </row>
    <row r="23" spans="1:19" ht="12.75">
      <c r="A23" s="2"/>
      <c r="B23" s="32" t="s">
        <v>26</v>
      </c>
      <c r="C23" s="48">
        <v>2</v>
      </c>
      <c r="D23" s="49">
        <v>2</v>
      </c>
      <c r="E23" s="39">
        <f>103398126.32/1000</f>
        <v>103398.12632</v>
      </c>
      <c r="F23" s="39">
        <f>657731800.11/1000</f>
        <v>657731.8001100001</v>
      </c>
      <c r="G23" s="33">
        <v>96140.08235</v>
      </c>
      <c r="H23" s="33">
        <v>658904.5701189999</v>
      </c>
      <c r="I23" s="33">
        <v>90475.77</v>
      </c>
      <c r="J23" s="33">
        <v>664103.127</v>
      </c>
      <c r="K23" s="40">
        <v>9.42</v>
      </c>
      <c r="L23" s="43">
        <v>5.2</v>
      </c>
      <c r="M23" s="14">
        <v>9.53</v>
      </c>
      <c r="N23" s="14">
        <v>5.23</v>
      </c>
      <c r="O23" s="15">
        <v>9.79</v>
      </c>
      <c r="P23" s="16">
        <v>5.32</v>
      </c>
      <c r="S23" s="2"/>
    </row>
    <row r="24" spans="1:19" ht="12.75">
      <c r="A24" s="2"/>
      <c r="B24" s="32" t="s">
        <v>11</v>
      </c>
      <c r="C24" s="48">
        <v>14</v>
      </c>
      <c r="D24" s="49">
        <v>10</v>
      </c>
      <c r="E24" s="39">
        <v>1207196.37064</v>
      </c>
      <c r="F24" s="39">
        <v>2264321.444994</v>
      </c>
      <c r="G24" s="33">
        <v>1231173.94025</v>
      </c>
      <c r="H24" s="33">
        <v>2221445.902752</v>
      </c>
      <c r="I24" s="33">
        <v>1004570.384</v>
      </c>
      <c r="J24" s="33">
        <v>2183077.988</v>
      </c>
      <c r="K24" s="40">
        <v>7.51</v>
      </c>
      <c r="L24" s="43">
        <v>4.4</v>
      </c>
      <c r="M24" s="14">
        <v>8.04</v>
      </c>
      <c r="N24" s="14">
        <v>4.5</v>
      </c>
      <c r="O24" s="15">
        <v>7.87</v>
      </c>
      <c r="P24" s="16">
        <v>4.56</v>
      </c>
      <c r="S24" s="2"/>
    </row>
    <row r="25" spans="1:19" ht="12.75">
      <c r="A25" s="2"/>
      <c r="B25" s="32" t="s">
        <v>35</v>
      </c>
      <c r="C25" s="48">
        <v>0</v>
      </c>
      <c r="D25" s="49">
        <v>0</v>
      </c>
      <c r="E25" s="39">
        <f>(17568932+0)/1000</f>
        <v>17568.932</v>
      </c>
      <c r="F25" s="39">
        <f>(233111416.64+0)/1000</f>
        <v>233111.41663999998</v>
      </c>
      <c r="G25" s="33">
        <v>17723.177</v>
      </c>
      <c r="H25" s="33">
        <v>242829.09703900001</v>
      </c>
      <c r="I25" s="33">
        <v>16075.324</v>
      </c>
      <c r="J25" s="33">
        <v>228889.61</v>
      </c>
      <c r="K25" s="40">
        <v>9</v>
      </c>
      <c r="L25" s="43">
        <v>4.57625834011576</v>
      </c>
      <c r="M25" s="14">
        <v>9.03</v>
      </c>
      <c r="N25" s="14">
        <v>4.57735069264015</v>
      </c>
      <c r="O25" s="15">
        <v>9.48</v>
      </c>
      <c r="P25" s="16">
        <v>4.62</v>
      </c>
      <c r="S25" s="2"/>
    </row>
    <row r="26" spans="1:19" ht="12.75">
      <c r="A26" s="2"/>
      <c r="B26" s="32" t="s">
        <v>39</v>
      </c>
      <c r="C26" s="48">
        <v>72</v>
      </c>
      <c r="D26" s="49">
        <v>0</v>
      </c>
      <c r="E26" s="39">
        <v>2012328.12917</v>
      </c>
      <c r="F26" s="39">
        <v>0</v>
      </c>
      <c r="G26" s="33">
        <v>2003850.5395799999</v>
      </c>
      <c r="H26" s="33">
        <v>0</v>
      </c>
      <c r="I26" s="33">
        <v>1363559.659</v>
      </c>
      <c r="J26" s="33">
        <v>0</v>
      </c>
      <c r="K26" s="40">
        <v>7.32</v>
      </c>
      <c r="L26" s="43">
        <v>0</v>
      </c>
      <c r="M26" s="14">
        <v>7.32</v>
      </c>
      <c r="N26" s="14">
        <v>0</v>
      </c>
      <c r="O26" s="15">
        <v>7.97</v>
      </c>
      <c r="P26" s="16">
        <v>0</v>
      </c>
      <c r="S26" s="2"/>
    </row>
    <row r="27" spans="1:19" ht="12.75">
      <c r="A27" s="2"/>
      <c r="B27" s="32" t="s">
        <v>17</v>
      </c>
      <c r="C27" s="48">
        <v>0</v>
      </c>
      <c r="D27" s="49">
        <v>0</v>
      </c>
      <c r="E27" s="39">
        <f>105367570.61/1000</f>
        <v>105367.57061</v>
      </c>
      <c r="F27" s="39">
        <f>0/1000</f>
        <v>0</v>
      </c>
      <c r="G27" s="33">
        <v>106389.64699</v>
      </c>
      <c r="H27" s="33">
        <v>0</v>
      </c>
      <c r="I27" s="33">
        <v>1546.131</v>
      </c>
      <c r="J27" s="33">
        <v>650.759</v>
      </c>
      <c r="K27" s="40">
        <v>8.04832443246553</v>
      </c>
      <c r="L27" s="43">
        <v>0</v>
      </c>
      <c r="M27" s="14">
        <v>8.04795776745532</v>
      </c>
      <c r="N27" s="14">
        <v>0</v>
      </c>
      <c r="O27" s="15">
        <v>10.32</v>
      </c>
      <c r="P27" s="16">
        <v>5.75</v>
      </c>
      <c r="S27" s="2"/>
    </row>
    <row r="28" spans="1:19" ht="12.75">
      <c r="A28" s="2"/>
      <c r="B28" s="32" t="s">
        <v>40</v>
      </c>
      <c r="C28" s="48">
        <v>41</v>
      </c>
      <c r="D28" s="49">
        <v>0</v>
      </c>
      <c r="E28" s="39">
        <f>(280960821.06+0)/1000</f>
        <v>280960.82106</v>
      </c>
      <c r="F28" s="39">
        <f>(6187799.33+0)/1000</f>
        <v>6187.79933</v>
      </c>
      <c r="G28" s="33">
        <v>294919.01376999996</v>
      </c>
      <c r="H28" s="33">
        <v>6544.068139999999</v>
      </c>
      <c r="I28" s="33">
        <v>217187.255</v>
      </c>
      <c r="J28" s="33">
        <v>4700.531</v>
      </c>
      <c r="K28" s="40">
        <v>8.41</v>
      </c>
      <c r="L28" s="43">
        <v>5.18241018442982</v>
      </c>
      <c r="M28" s="14">
        <v>8.54</v>
      </c>
      <c r="N28" s="14">
        <v>5.17</v>
      </c>
      <c r="O28" s="15">
        <v>8.86</v>
      </c>
      <c r="P28" s="16">
        <v>6.18</v>
      </c>
      <c r="S28" s="2"/>
    </row>
    <row r="29" spans="1:19" ht="25.5">
      <c r="A29" s="2"/>
      <c r="B29" s="32" t="s">
        <v>1</v>
      </c>
      <c r="C29" s="48">
        <v>1</v>
      </c>
      <c r="D29" s="49">
        <v>1</v>
      </c>
      <c r="E29" s="39">
        <v>433414.06979000004</v>
      </c>
      <c r="F29" s="39">
        <v>219275.396938</v>
      </c>
      <c r="G29" s="33">
        <v>443660.16425</v>
      </c>
      <c r="H29" s="33">
        <v>215982.924704</v>
      </c>
      <c r="I29" s="33">
        <v>497301.66</v>
      </c>
      <c r="J29" s="33">
        <v>182303.574</v>
      </c>
      <c r="K29" s="40">
        <v>7.42</v>
      </c>
      <c r="L29" s="43">
        <v>5.3</v>
      </c>
      <c r="M29" s="14">
        <v>7.4</v>
      </c>
      <c r="N29" s="14">
        <v>5.33</v>
      </c>
      <c r="O29" s="15">
        <v>9.37</v>
      </c>
      <c r="P29" s="16">
        <v>4.13726890395357</v>
      </c>
      <c r="S29" s="2"/>
    </row>
    <row r="30" spans="1:19" ht="12.75">
      <c r="A30" s="2"/>
      <c r="B30" s="32" t="s">
        <v>9</v>
      </c>
      <c r="C30" s="50">
        <v>2</v>
      </c>
      <c r="D30" s="51">
        <v>1</v>
      </c>
      <c r="E30" s="41">
        <f>44176012.18/1000</f>
        <v>44176.01218</v>
      </c>
      <c r="F30" s="41">
        <f>32191920.06/1000</f>
        <v>32191.92006</v>
      </c>
      <c r="G30" s="34">
        <v>44459.85493</v>
      </c>
      <c r="H30" s="34">
        <v>30162.836849</v>
      </c>
      <c r="I30" s="34">
        <v>35514.615</v>
      </c>
      <c r="J30" s="34">
        <v>17407.312</v>
      </c>
      <c r="K30" s="42">
        <v>8.45</v>
      </c>
      <c r="L30" s="45">
        <v>4.83</v>
      </c>
      <c r="M30" s="17">
        <v>8.47</v>
      </c>
      <c r="N30" s="17">
        <v>4.78</v>
      </c>
      <c r="O30" s="18">
        <v>9.23</v>
      </c>
      <c r="P30" s="19">
        <v>4.55184332953696</v>
      </c>
      <c r="S30" s="2"/>
    </row>
    <row r="31" spans="1:19" ht="12.75">
      <c r="A31" s="2"/>
      <c r="B31" s="20" t="s">
        <v>13</v>
      </c>
      <c r="C31" s="52">
        <v>10601</v>
      </c>
      <c r="D31" s="53">
        <v>1562</v>
      </c>
      <c r="E31" s="55">
        <v>330569.43279000005</v>
      </c>
      <c r="F31" s="55">
        <v>116887.62743600001</v>
      </c>
      <c r="G31" s="35">
        <v>350591.35725</v>
      </c>
      <c r="H31" s="35">
        <v>119884.40939399999</v>
      </c>
      <c r="I31" s="35">
        <v>341221.346</v>
      </c>
      <c r="J31" s="35">
        <v>134042.558</v>
      </c>
      <c r="K31" s="54">
        <v>10.15</v>
      </c>
      <c r="L31" s="56">
        <v>2.83</v>
      </c>
      <c r="M31" s="21">
        <v>9.96</v>
      </c>
      <c r="N31" s="36">
        <v>2.9</v>
      </c>
      <c r="O31" s="22">
        <v>10.08</v>
      </c>
      <c r="P31" s="23">
        <v>3.52</v>
      </c>
      <c r="S31" s="2"/>
    </row>
    <row r="32" spans="1:19" ht="12.75">
      <c r="A32" s="2"/>
      <c r="B32" s="2"/>
      <c r="K32" s="2"/>
      <c r="S32" s="2"/>
    </row>
    <row r="33" spans="1:19" ht="12.75">
      <c r="A33" s="2"/>
      <c r="B33" s="24" t="s">
        <v>16</v>
      </c>
      <c r="K33" s="2"/>
      <c r="S33" s="2"/>
    </row>
    <row r="34" spans="1:19" ht="15" customHeight="1">
      <c r="A34" s="2"/>
      <c r="B34" s="68" t="s">
        <v>24</v>
      </c>
      <c r="C34" s="68"/>
      <c r="D34" s="68"/>
      <c r="E34" s="68"/>
      <c r="F34" s="68"/>
      <c r="G34" s="68"/>
      <c r="H34" s="68"/>
      <c r="I34" s="68"/>
      <c r="J34" s="68"/>
      <c r="K34" s="68"/>
      <c r="L34" s="68"/>
      <c r="M34" s="68"/>
      <c r="N34" s="68"/>
      <c r="O34" s="68"/>
      <c r="P34" s="68"/>
      <c r="S34" s="2"/>
    </row>
    <row r="35" spans="1:19" ht="12" customHeight="1">
      <c r="A35" s="2"/>
      <c r="B35" s="24" t="s">
        <v>46</v>
      </c>
      <c r="S35" s="2"/>
    </row>
    <row r="36" spans="1:19" ht="12" customHeight="1">
      <c r="A36" s="2"/>
      <c r="B36" s="24" t="s">
        <v>15</v>
      </c>
      <c r="S36" s="2"/>
    </row>
    <row r="37" spans="1:19" ht="22.5" customHeight="1">
      <c r="A37" s="2"/>
      <c r="B37" s="68" t="s">
        <v>44</v>
      </c>
      <c r="C37" s="68"/>
      <c r="D37" s="68"/>
      <c r="E37" s="68"/>
      <c r="F37" s="68"/>
      <c r="G37" s="68"/>
      <c r="H37" s="68"/>
      <c r="I37" s="68"/>
      <c r="J37" s="68"/>
      <c r="K37" s="68"/>
      <c r="L37" s="68"/>
      <c r="M37" s="68"/>
      <c r="N37" s="68"/>
      <c r="O37" s="68"/>
      <c r="P37" s="68"/>
      <c r="S37" s="2"/>
    </row>
    <row r="38" spans="1:19" ht="12.75">
      <c r="A38" s="2"/>
      <c r="B38" s="24" t="s">
        <v>6</v>
      </c>
      <c r="S38" s="2"/>
    </row>
    <row r="39" spans="1:19" ht="12.75">
      <c r="A39" s="2"/>
      <c r="B39" s="2"/>
      <c r="S39" s="2"/>
    </row>
    <row r="40" spans="1:19" ht="12.75">
      <c r="A40" s="2"/>
      <c r="B40" s="2" t="s">
        <v>48</v>
      </c>
      <c r="S40" s="2"/>
    </row>
    <row r="41" spans="1:19" ht="12.75">
      <c r="A41" s="2"/>
      <c r="B41" s="2" t="s">
        <v>28</v>
      </c>
      <c r="E41" s="1" t="s">
        <v>31</v>
      </c>
      <c r="S41" s="2"/>
    </row>
    <row r="42" spans="1:19" ht="12.75">
      <c r="A42" s="2"/>
      <c r="B42" s="2"/>
      <c r="S42" s="2"/>
    </row>
    <row r="43" spans="1:19" ht="12.75">
      <c r="A43" s="2"/>
      <c r="B43" s="2" t="s">
        <v>30</v>
      </c>
      <c r="S43" s="2"/>
    </row>
    <row r="44" spans="1:19" ht="21" customHeight="1">
      <c r="A44" s="2"/>
      <c r="B44" s="2" t="s">
        <v>50</v>
      </c>
      <c r="S44" s="2"/>
    </row>
    <row r="45" ht="12.75"/>
    <row r="46" ht="12.75"/>
    <row r="47" ht="12.75"/>
    <row r="48" ht="12.75"/>
    <row r="49" ht="12.75"/>
  </sheetData>
  <sheetProtection/>
  <mergeCells count="20">
    <mergeCell ref="K9:L9"/>
    <mergeCell ref="G9:H9"/>
    <mergeCell ref="M9:N9"/>
    <mergeCell ref="I9:J9"/>
    <mergeCell ref="B34:P34"/>
    <mergeCell ref="B37:P37"/>
    <mergeCell ref="B8:B10"/>
    <mergeCell ref="O9:P9"/>
    <mergeCell ref="C9:C10"/>
    <mergeCell ref="C8:D8"/>
    <mergeCell ref="E8:J8"/>
    <mergeCell ref="K8:P8"/>
    <mergeCell ref="D9:D10"/>
    <mergeCell ref="E9:F9"/>
    <mergeCell ref="B3:L3"/>
    <mergeCell ref="B4:L4"/>
    <mergeCell ref="B6:L6"/>
    <mergeCell ref="M3:P3"/>
    <mergeCell ref="M4:P4"/>
    <mergeCell ref="M5:P5"/>
  </mergeCells>
  <printOptions horizontalCentered="1"/>
  <pageMargins left="0" right="0" top="0" bottom="0" header="0.5118110236220472" footer="0.5118110236220472"/>
  <pageSetup horizontalDpi="600" verticalDpi="600" orientation="landscape" paperSize="9" scale="80" r:id="rId2"/>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27</v>
      </c>
      <c r="B12" s="25">
        <v>2</v>
      </c>
      <c r="C12" s="26">
        <v>718479890.06</v>
      </c>
      <c r="D12" s="26">
        <v>287742102.94</v>
      </c>
      <c r="E12" s="26">
        <v>750338788.2</v>
      </c>
      <c r="F12" s="26">
        <v>309202745.82</v>
      </c>
      <c r="G12" s="26">
        <v>580627727.25</v>
      </c>
      <c r="H12" s="26">
        <v>223215698.78</v>
      </c>
      <c r="I12" s="26">
        <v>981988301.1969</v>
      </c>
    </row>
    <row r="13" spans="1:9" ht="12.75">
      <c r="A13" s="25">
        <v>2</v>
      </c>
      <c r="B13" s="25">
        <v>2</v>
      </c>
      <c r="C13" s="26">
        <v>826041943.48</v>
      </c>
      <c r="D13" s="26">
        <v>1101337020.83</v>
      </c>
      <c r="E13" s="26">
        <v>827387295.62</v>
      </c>
      <c r="F13" s="26">
        <v>1104532173.01</v>
      </c>
      <c r="G13" s="26">
        <v>655723106.35</v>
      </c>
      <c r="H13" s="26">
        <v>1191635797.84</v>
      </c>
      <c r="I13" s="26">
        <v>5485508607.8535</v>
      </c>
    </row>
    <row r="14" spans="1:9" ht="12.75">
      <c r="A14" s="25">
        <v>2</v>
      </c>
      <c r="B14" s="25">
        <v>0</v>
      </c>
      <c r="C14" s="26">
        <v>98192698.99</v>
      </c>
      <c r="D14" s="26">
        <v>251921828.79</v>
      </c>
      <c r="E14" s="26">
        <v>115442359.12</v>
      </c>
      <c r="F14" s="26">
        <v>258533683.49</v>
      </c>
      <c r="G14" s="26">
        <v>125285194.97</v>
      </c>
      <c r="H14" s="26">
        <v>196458262.71</v>
      </c>
      <c r="I14" s="26">
        <v>981781558.465</v>
      </c>
    </row>
    <row r="15" spans="1:9" ht="12.75">
      <c r="A15" s="25">
        <v>1766</v>
      </c>
      <c r="B15" s="25">
        <v>0</v>
      </c>
      <c r="C15" s="26">
        <v>2337344546.09999</v>
      </c>
      <c r="D15" s="26">
        <v>6679929.6</v>
      </c>
      <c r="E15" s="26">
        <v>2345537841.14</v>
      </c>
      <c r="F15" s="26">
        <v>6790557.35</v>
      </c>
      <c r="G15" s="26">
        <v>1953644043.64001</v>
      </c>
      <c r="H15" s="26">
        <v>0</v>
      </c>
      <c r="I15" s="26">
        <v>0</v>
      </c>
    </row>
    <row r="16" spans="1:9" ht="12.75">
      <c r="A16" s="25">
        <v>0</v>
      </c>
      <c r="B16" s="25">
        <v>1</v>
      </c>
      <c r="C16" s="26">
        <v>236499036.59</v>
      </c>
      <c r="D16" s="26">
        <v>310314799.24</v>
      </c>
      <c r="E16" s="26">
        <v>233765216.81</v>
      </c>
      <c r="F16" s="26">
        <v>308337445.57</v>
      </c>
      <c r="G16" s="26">
        <v>257235142.24</v>
      </c>
      <c r="H16" s="26">
        <v>257537226.65</v>
      </c>
      <c r="I16" s="26">
        <v>1214354795.105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0</v>
      </c>
      <c r="D19" s="26">
        <v>0</v>
      </c>
      <c r="E19" s="26">
        <v>0</v>
      </c>
      <c r="F19" s="26">
        <v>0</v>
      </c>
      <c r="G19" s="26">
        <v>5026174</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0</v>
      </c>
      <c r="B22" s="25">
        <v>0</v>
      </c>
      <c r="C22" s="26">
        <v>3976174</v>
      </c>
      <c r="D22" s="26">
        <v>0</v>
      </c>
      <c r="E22" s="26">
        <v>3976174</v>
      </c>
      <c r="F22" s="26">
        <v>0</v>
      </c>
      <c r="G22" s="26">
        <v>0</v>
      </c>
      <c r="H22" s="26">
        <v>0</v>
      </c>
      <c r="I22" s="26">
        <v>0</v>
      </c>
    </row>
    <row r="23" spans="1:9" ht="12.75">
      <c r="A23" s="25">
        <v>3</v>
      </c>
      <c r="B23" s="25">
        <v>3</v>
      </c>
      <c r="C23" s="26">
        <v>103398126.32</v>
      </c>
      <c r="D23" s="26">
        <v>657731800.11</v>
      </c>
      <c r="E23" s="26">
        <v>96140082.35</v>
      </c>
      <c r="F23" s="26">
        <v>658904570.15</v>
      </c>
      <c r="G23" s="26">
        <v>90475769.89</v>
      </c>
      <c r="H23" s="26">
        <v>664103127.38</v>
      </c>
      <c r="I23" s="26">
        <v>3528530289.3465</v>
      </c>
    </row>
    <row r="24" spans="1:9" ht="12.75">
      <c r="A24" s="25">
        <v>19</v>
      </c>
      <c r="B24" s="25">
        <v>15</v>
      </c>
      <c r="C24" s="26">
        <v>990781268.93</v>
      </c>
      <c r="D24" s="26">
        <v>2480736546.72</v>
      </c>
      <c r="E24" s="26">
        <v>1181681786.44</v>
      </c>
      <c r="F24" s="26">
        <v>2270938056.6</v>
      </c>
      <c r="G24" s="26">
        <v>944249876.04</v>
      </c>
      <c r="H24" s="26">
        <v>2243398496.25</v>
      </c>
      <c r="I24" s="26">
        <v>10186691864.5183</v>
      </c>
    </row>
    <row r="25" spans="1:9" ht="12.75">
      <c r="A25" s="25">
        <v>0</v>
      </c>
      <c r="B25" s="25">
        <v>0</v>
      </c>
      <c r="C25" s="26">
        <v>17568932</v>
      </c>
      <c r="D25" s="26">
        <v>233111416.64</v>
      </c>
      <c r="E25" s="26">
        <v>17723177</v>
      </c>
      <c r="F25" s="26">
        <v>242829097.05</v>
      </c>
      <c r="G25" s="26">
        <v>16075324.35</v>
      </c>
      <c r="H25" s="26">
        <v>228889610.22</v>
      </c>
      <c r="I25" s="26">
        <v>1070261173.044</v>
      </c>
    </row>
    <row r="26" spans="1:9" ht="12.75">
      <c r="A26" s="25">
        <v>76</v>
      </c>
      <c r="B26" s="25">
        <v>0</v>
      </c>
      <c r="C26" s="26">
        <v>1952010647.15</v>
      </c>
      <c r="D26" s="26">
        <v>60317482.02</v>
      </c>
      <c r="E26" s="26">
        <v>1939612163.48</v>
      </c>
      <c r="F26" s="26">
        <v>64238372.08</v>
      </c>
      <c r="G26" s="26">
        <v>1295221381.35</v>
      </c>
      <c r="H26" s="26">
        <v>68338277.48</v>
      </c>
      <c r="I26" s="26">
        <v>690525776.6137</v>
      </c>
    </row>
    <row r="27" spans="1:9" ht="12.75">
      <c r="A27" s="25">
        <v>0</v>
      </c>
      <c r="B27" s="25">
        <v>0</v>
      </c>
      <c r="C27" s="26">
        <v>105367570.61</v>
      </c>
      <c r="D27" s="26">
        <v>0</v>
      </c>
      <c r="E27" s="26">
        <v>106389646.99</v>
      </c>
      <c r="F27" s="26">
        <v>0</v>
      </c>
      <c r="G27" s="26">
        <v>1546131.02</v>
      </c>
      <c r="H27" s="26">
        <v>650758.72</v>
      </c>
      <c r="I27" s="26">
        <v>3741862.64</v>
      </c>
    </row>
    <row r="28" spans="1:9" ht="12.75">
      <c r="A28" s="25">
        <v>42</v>
      </c>
      <c r="B28" s="25">
        <v>0</v>
      </c>
      <c r="C28" s="26">
        <v>280960821.06</v>
      </c>
      <c r="D28" s="26">
        <v>6187799.33</v>
      </c>
      <c r="E28" s="26">
        <v>294919013.77</v>
      </c>
      <c r="F28" s="26">
        <v>6544068.14</v>
      </c>
      <c r="G28" s="26">
        <v>217187254.94</v>
      </c>
      <c r="H28" s="26">
        <v>4700530.55</v>
      </c>
      <c r="I28" s="26">
        <v>28997578.693</v>
      </c>
    </row>
    <row r="29" spans="1:9" ht="12.75">
      <c r="A29" s="25">
        <v>2</v>
      </c>
      <c r="B29" s="25">
        <v>1</v>
      </c>
      <c r="C29" s="26">
        <v>370368290.34</v>
      </c>
      <c r="D29" s="26">
        <v>282321176.4</v>
      </c>
      <c r="E29" s="26">
        <v>377971888.74</v>
      </c>
      <c r="F29" s="26">
        <v>281671200.19</v>
      </c>
      <c r="G29" s="26">
        <v>414557042.64</v>
      </c>
      <c r="H29" s="26">
        <v>265048191.31</v>
      </c>
      <c r="I29" s="26">
        <v>1096575639.956</v>
      </c>
    </row>
    <row r="30" spans="1:9" ht="12.75">
      <c r="A30" s="25">
        <v>2</v>
      </c>
      <c r="B30" s="25">
        <v>2</v>
      </c>
      <c r="C30" s="26">
        <v>44176012.18</v>
      </c>
      <c r="D30" s="26">
        <v>32191920.06</v>
      </c>
      <c r="E30" s="26">
        <v>44459854.93</v>
      </c>
      <c r="F30" s="26">
        <v>30162836.84</v>
      </c>
      <c r="G30" s="26">
        <v>35514614.75</v>
      </c>
      <c r="H30" s="26">
        <v>17407311.8</v>
      </c>
      <c r="I30" s="26">
        <v>79235356.102</v>
      </c>
    </row>
    <row r="31" spans="1:9" ht="12.75">
      <c r="A31" s="25">
        <v>2708</v>
      </c>
      <c r="B31" s="25">
        <v>0</v>
      </c>
      <c r="C31" s="26">
        <v>305875863.73</v>
      </c>
      <c r="D31" s="26">
        <v>141581194</v>
      </c>
      <c r="E31" s="26">
        <v>324172679.27</v>
      </c>
      <c r="F31" s="26">
        <v>146303085.03</v>
      </c>
      <c r="G31" s="26">
        <v>305525953.23</v>
      </c>
      <c r="H31" s="26">
        <v>168795893.05</v>
      </c>
      <c r="I31" s="26">
        <v>470951050.1375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Olesea Cernavca</dc:creator>
  <cp:keywords/>
  <dc:description/>
  <cp:lastModifiedBy>MAIB</cp:lastModifiedBy>
  <cp:lastPrinted>2019-12-23T08:53:02Z</cp:lastPrinted>
  <dcterms:created xsi:type="dcterms:W3CDTF">2019-12-26T08:34:49Z</dcterms:created>
  <dcterms:modified xsi:type="dcterms:W3CDTF">2019-12-26T09:51:09Z</dcterms:modified>
  <cp:category/>
  <cp:version/>
  <cp:contentType/>
  <cp:contentStatus/>
</cp:coreProperties>
</file>