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95" windowHeight="11820" activeTab="0"/>
  </bookViews>
  <sheets>
    <sheet name="Sheet1" sheetId="1" r:id="rId1"/>
    <sheet name="Sheet2" sheetId="2" r:id="rId2"/>
  </sheets>
  <definedNames/>
  <calcPr fullCalcOnLoad="1" iterate="1" iterateCount="100" iterateDelta="0.001"/>
</workbook>
</file>

<file path=xl/sharedStrings.xml><?xml version="1.0" encoding="utf-8"?>
<sst xmlns="http://schemas.openxmlformats.org/spreadsheetml/2006/main" count="64" uniqueCount="52">
  <si>
    <t>Creditele overnight si overdraft acordate bancilor</t>
  </si>
  <si>
    <t>Credite acordate in domeniul transportului, telecomunicatiilor si dezvoltarii retelei</t>
  </si>
  <si>
    <t>acordate in valuta striana *</t>
  </si>
  <si>
    <t>de catre bancile din Republica Moldova</t>
  </si>
  <si>
    <t xml:space="preserve">Credite acordate industriei alimentare </t>
  </si>
  <si>
    <t>Credite acordate de consum****</t>
  </si>
  <si>
    <t>**** credite acordate persoanelor fizice care nu practica activitate de intreprinzator.</t>
  </si>
  <si>
    <t>lunii gestionare</t>
  </si>
  <si>
    <t>Credite acordate bancilor</t>
  </si>
  <si>
    <t>Credite acordate in domeniul prestarii serviciilor</t>
  </si>
  <si>
    <t>acordate in valuta straina *</t>
  </si>
  <si>
    <t>Credite acordate comertului</t>
  </si>
  <si>
    <t xml:space="preserve"> Portofoliul de credite, mii lei, sold la sfirsitul </t>
  </si>
  <si>
    <t>Alte credite acordate ***</t>
  </si>
  <si>
    <t xml:space="preserve">Credite acordate in domeniul constructiilor </t>
  </si>
  <si>
    <t>** se calculeaza conform pct.4 din Instructiunea privind raportarea ratelor dobanzilor aplicate de bancile din R.Moldova.</t>
  </si>
  <si>
    <t xml:space="preserve"> Nota:  Informatia este dezvaluita, conform cerintelor expuse in Regulamentul cu privire la dezvaluirea de catre bancile din R.Moldova a informatiei aferente activitatilor lor. </t>
  </si>
  <si>
    <t>Credite acordate organizatiilor necomerciale</t>
  </si>
  <si>
    <t>a informatiei aferente activitatilor lor</t>
  </si>
  <si>
    <t>Informatia privind creditele</t>
  </si>
  <si>
    <t>Anexa 2</t>
  </si>
  <si>
    <t>Ramura creditului</t>
  </si>
  <si>
    <t>Calculat de tfrunza Data/Ora: 15.10.2021 / 08:18:15</t>
  </si>
  <si>
    <t>a BC "Moldova-Agroindbank" S.A.</t>
  </si>
  <si>
    <t>in MDL</t>
  </si>
  <si>
    <t>Repartizarea creditelor se va efectua conform pct.15 din anexa nr.12 din Instructiunea privind modul de intocmire si prezentare de catre banci a rapoartelor in scopuri prudentiale.</t>
  </si>
  <si>
    <t>lunii precedente celei gestionare</t>
  </si>
  <si>
    <t>Credite acordate industriei productive</t>
  </si>
  <si>
    <t>Credite acordate institutiilor finantate de la bugetul de stat</t>
  </si>
  <si>
    <t>acordate in MDL</t>
  </si>
  <si>
    <t xml:space="preserve">Executorul si numarul telefonului       O.Tăbîrţa     0-22-30-32-85     </t>
  </si>
  <si>
    <t>Credite acordate agriculturii</t>
  </si>
  <si>
    <t>Credite acordate industriei energetice</t>
  </si>
  <si>
    <t xml:space="preserve">Credite acordate unitatilor administrativ teritoriale/institutiilor subordonate unitatilor administrativ teritoriale </t>
  </si>
  <si>
    <t>Credite acordate mediului financiar nebancar</t>
  </si>
  <si>
    <t>A</t>
  </si>
  <si>
    <t>la Regulamentul cu privire la dezvaluirea</t>
  </si>
  <si>
    <t>la situatia  30.09.2021</t>
  </si>
  <si>
    <t>Credite acordate pentru procurarea/construirea imobilului ****</t>
  </si>
  <si>
    <t>Credite acordate persoanelor fizice care practica activitate</t>
  </si>
  <si>
    <t>anului precedent celui gestionar</t>
  </si>
  <si>
    <t>Rata medie a dobanzii aferenta soldurilor creditelor **,                                    %, la sfirsitul</t>
  </si>
  <si>
    <t>Nr. creditelor acordate in perioada lunii gestionare</t>
  </si>
  <si>
    <t>*** creditele acordate persoanelor fizice cu exceptia persoanelor fizice care practica activitate, sunt clasificate la  "Alte credite acordate", conform caracteristicilor grupei de conturi 1490, 1510 si altele, care nu au fost reflectate in celelalte tipuri de credit.</t>
  </si>
  <si>
    <t>in valuta straina</t>
  </si>
  <si>
    <t>* sumele creditelor in valuta straina se recalculeaza la cursul oficial al leului moldovenesc valabil la data gestionara.</t>
  </si>
  <si>
    <t>Credite acordate Casei Nationale de Asigurari Sociale/Companiei Nationale de Asigurari in Medicina</t>
  </si>
  <si>
    <t>Semnatura:</t>
  </si>
  <si>
    <t>Credite acordate Guvernului</t>
  </si>
  <si>
    <t>Data perfectarii         19.10.2021</t>
  </si>
  <si>
    <t>Vicepresedintele Comitetului de Conducere al bancii ______________________________</t>
  </si>
  <si>
    <t>Vitalie Lungu</t>
  </si>
</sst>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
    <numFmt numFmtId="175" formatCode="0.000E+00"/>
    <numFmt numFmtId="176" formatCode="0.0E+00"/>
    <numFmt numFmtId="177" formatCode="0.E+00"/>
  </numFmts>
  <fonts count="43">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style="medium"/>
    </border>
    <border>
      <left style="medium"/>
      <right>
        <color indexed="63"/>
      </right>
      <top style="medium"/>
      <bottom>
        <color indexed="63"/>
      </bottom>
    </border>
    <border>
      <left style="thin"/>
      <right style="thin"/>
      <top style="medium"/>
      <bottom>
        <color indexed="63"/>
      </bottom>
    </border>
    <border>
      <left style="thin"/>
      <right style="medium"/>
      <top>
        <color indexed="63"/>
      </top>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color indexed="63"/>
      </bottom>
    </border>
    <border>
      <left style="medium"/>
      <right>
        <color indexed="63"/>
      </right>
      <top style="medium"/>
      <bottom style="thin"/>
    </border>
    <border>
      <left style="medium"/>
      <right>
        <color indexed="63"/>
      </right>
      <top style="thin"/>
      <bottom style="thin"/>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color indexed="63"/>
      </left>
      <right style="thin"/>
      <top style="thin"/>
      <bottom style="mediu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color indexed="63"/>
      </right>
      <top style="medium"/>
      <bottom style="medium"/>
    </border>
    <border>
      <left style="thin"/>
      <right style="medium"/>
      <top>
        <color indexed="63"/>
      </top>
      <bottom style="thin"/>
    </border>
    <border>
      <left style="medium"/>
      <right style="thin"/>
      <top>
        <color indexed="63"/>
      </top>
      <bottom style="medium"/>
    </border>
    <border>
      <left>
        <color indexed="63"/>
      </left>
      <right style="medium"/>
      <top style="medium"/>
      <bottom style="thin"/>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2">
    <xf numFmtId="0" fontId="0" fillId="0" borderId="0" xfId="0" applyAlignment="1">
      <alignment/>
    </xf>
    <xf numFmtId="0" fontId="4" fillId="0" borderId="0" xfId="0" applyFont="1" applyAlignment="1">
      <alignment/>
    </xf>
    <xf numFmtId="0" fontId="4" fillId="0" borderId="0" xfId="0" applyNumberFormat="1" applyFont="1" applyAlignment="1">
      <alignment/>
    </xf>
    <xf numFmtId="0" fontId="5" fillId="0" borderId="0" xfId="0" applyNumberFormat="1" applyFont="1" applyFill="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protection/>
    </xf>
    <xf numFmtId="0" fontId="5" fillId="0" borderId="15"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protection/>
    </xf>
    <xf numFmtId="2" fontId="4" fillId="0" borderId="17"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19" xfId="0" applyNumberFormat="1" applyFont="1" applyFill="1" applyBorder="1" applyAlignment="1" applyProtection="1">
      <alignment/>
      <protection/>
    </xf>
    <xf numFmtId="2" fontId="4" fillId="0" borderId="20" xfId="0" applyNumberFormat="1" applyFont="1" applyFill="1" applyBorder="1" applyAlignment="1" applyProtection="1">
      <alignment/>
      <protection/>
    </xf>
    <xf numFmtId="2" fontId="4" fillId="0" borderId="21" xfId="0" applyNumberFormat="1" applyFont="1" applyFill="1" applyBorder="1" applyAlignment="1" applyProtection="1">
      <alignment/>
      <protection/>
    </xf>
    <xf numFmtId="2" fontId="4" fillId="0" borderId="22" xfId="0" applyNumberFormat="1" applyFont="1" applyFill="1" applyBorder="1" applyAlignment="1" applyProtection="1">
      <alignment/>
      <protection/>
    </xf>
    <xf numFmtId="2" fontId="4" fillId="0" borderId="23" xfId="0" applyNumberFormat="1" applyFont="1" applyFill="1" applyBorder="1" applyAlignment="1" applyProtection="1">
      <alignment/>
      <protection/>
    </xf>
    <xf numFmtId="2" fontId="4" fillId="0" borderId="10" xfId="0" applyNumberFormat="1" applyFont="1" applyFill="1" applyBorder="1" applyAlignment="1" applyProtection="1">
      <alignment/>
      <protection/>
    </xf>
    <xf numFmtId="2" fontId="4" fillId="0" borderId="24" xfId="0" applyNumberFormat="1" applyFont="1" applyFill="1" applyBorder="1" applyAlignment="1" applyProtection="1">
      <alignment/>
      <protection/>
    </xf>
    <xf numFmtId="0" fontId="4" fillId="0" borderId="25" xfId="0" applyNumberFormat="1" applyFont="1" applyFill="1" applyBorder="1" applyAlignment="1" applyProtection="1">
      <alignment wrapText="1"/>
      <protection/>
    </xf>
    <xf numFmtId="2" fontId="4" fillId="0" borderId="26"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0" fontId="5" fillId="0" borderId="0" xfId="0" applyNumberFormat="1" applyFont="1" applyAlignment="1">
      <alignment/>
    </xf>
    <xf numFmtId="0" fontId="0" fillId="0" borderId="0" xfId="0" applyNumberFormat="1" applyAlignment="1">
      <alignment/>
    </xf>
    <xf numFmtId="174" fontId="0" fillId="0" borderId="0" xfId="0" applyNumberFormat="1" applyAlignment="1">
      <alignment/>
    </xf>
    <xf numFmtId="4" fontId="4" fillId="0" borderId="0" xfId="0" applyNumberFormat="1" applyFont="1" applyAlignment="1">
      <alignment/>
    </xf>
    <xf numFmtId="0" fontId="4" fillId="0" borderId="0" xfId="0" applyNumberFormat="1" applyFont="1" applyBorder="1" applyAlignment="1">
      <alignment/>
    </xf>
    <xf numFmtId="0" fontId="5" fillId="0" borderId="29" xfId="0" applyNumberFormat="1" applyFont="1" applyFill="1" applyBorder="1" applyAlignment="1" applyProtection="1">
      <alignment horizontal="center"/>
      <protection/>
    </xf>
    <xf numFmtId="0" fontId="4" fillId="0" borderId="30" xfId="0" applyNumberFormat="1" applyFont="1" applyFill="1" applyBorder="1" applyAlignment="1" applyProtection="1">
      <alignment wrapText="1"/>
      <protection/>
    </xf>
    <xf numFmtId="0" fontId="4" fillId="0" borderId="31" xfId="0" applyNumberFormat="1" applyFont="1" applyFill="1" applyBorder="1" applyAlignment="1" applyProtection="1">
      <alignment wrapText="1"/>
      <protection/>
    </xf>
    <xf numFmtId="3" fontId="4" fillId="0" borderId="20" xfId="0" applyNumberFormat="1" applyFont="1" applyFill="1" applyBorder="1" applyAlignment="1" applyProtection="1">
      <alignment/>
      <protection/>
    </xf>
    <xf numFmtId="3" fontId="4" fillId="33" borderId="17" xfId="0" applyNumberFormat="1" applyFont="1" applyFill="1" applyBorder="1" applyAlignment="1" applyProtection="1">
      <alignment/>
      <protection/>
    </xf>
    <xf numFmtId="2" fontId="4" fillId="33" borderId="32" xfId="0" applyNumberFormat="1" applyFont="1" applyFill="1" applyBorder="1" applyAlignment="1" applyProtection="1">
      <alignment/>
      <protection/>
    </xf>
    <xf numFmtId="2" fontId="4" fillId="33" borderId="33" xfId="0" applyNumberFormat="1" applyFont="1" applyFill="1" applyBorder="1" applyAlignment="1" applyProtection="1">
      <alignment/>
      <protection/>
    </xf>
    <xf numFmtId="3" fontId="4" fillId="33" borderId="20" xfId="0" applyNumberFormat="1" applyFont="1" applyFill="1" applyBorder="1" applyAlignment="1" applyProtection="1">
      <alignment/>
      <protection/>
    </xf>
    <xf numFmtId="2" fontId="4" fillId="33" borderId="20" xfId="0" applyNumberFormat="1" applyFont="1" applyFill="1" applyBorder="1" applyAlignment="1" applyProtection="1">
      <alignment/>
      <protection/>
    </xf>
    <xf numFmtId="2" fontId="4" fillId="33" borderId="34" xfId="0" applyNumberFormat="1" applyFont="1" applyFill="1" applyBorder="1" applyAlignment="1" applyProtection="1">
      <alignment/>
      <protection/>
    </xf>
    <xf numFmtId="3" fontId="4" fillId="33" borderId="23" xfId="0" applyNumberFormat="1" applyFont="1" applyFill="1" applyBorder="1" applyAlignment="1" applyProtection="1">
      <alignment/>
      <protection/>
    </xf>
    <xf numFmtId="2" fontId="4" fillId="33" borderId="17" xfId="0" applyNumberFormat="1" applyFont="1" applyFill="1" applyBorder="1" applyAlignment="1" applyProtection="1">
      <alignment/>
      <protection/>
    </xf>
    <xf numFmtId="2" fontId="4" fillId="33" borderId="23" xfId="0" applyNumberFormat="1" applyFont="1" applyFill="1" applyBorder="1" applyAlignment="1" applyProtection="1">
      <alignment/>
      <protection/>
    </xf>
    <xf numFmtId="3" fontId="42" fillId="33" borderId="20" xfId="0" applyNumberFormat="1" applyFont="1" applyFill="1" applyBorder="1" applyAlignment="1" applyProtection="1">
      <alignment/>
      <protection/>
    </xf>
    <xf numFmtId="3" fontId="4" fillId="33" borderId="35" xfId="0" applyNumberFormat="1" applyFont="1" applyFill="1" applyBorder="1" applyAlignment="1" applyProtection="1">
      <alignment/>
      <protection/>
    </xf>
    <xf numFmtId="3" fontId="4" fillId="33" borderId="18" xfId="0" applyNumberFormat="1" applyFont="1" applyFill="1" applyBorder="1" applyAlignment="1" applyProtection="1">
      <alignment/>
      <protection/>
    </xf>
    <xf numFmtId="3" fontId="4" fillId="33" borderId="36" xfId="0" applyNumberFormat="1" applyFont="1" applyFill="1" applyBorder="1" applyAlignment="1" applyProtection="1">
      <alignment/>
      <protection/>
    </xf>
    <xf numFmtId="3" fontId="4" fillId="33" borderId="21" xfId="0" applyNumberFormat="1" applyFont="1" applyFill="1" applyBorder="1" applyAlignment="1" applyProtection="1">
      <alignment/>
      <protection/>
    </xf>
    <xf numFmtId="3" fontId="4" fillId="33" borderId="37" xfId="0" applyNumberFormat="1" applyFont="1" applyFill="1" applyBorder="1" applyAlignment="1" applyProtection="1">
      <alignment/>
      <protection/>
    </xf>
    <xf numFmtId="3" fontId="4" fillId="33" borderId="10" xfId="0" applyNumberFormat="1" applyFont="1" applyFill="1" applyBorder="1" applyAlignment="1" applyProtection="1">
      <alignment/>
      <protection/>
    </xf>
    <xf numFmtId="3" fontId="4" fillId="33" borderId="38" xfId="0" applyNumberFormat="1" applyFont="1" applyFill="1" applyBorder="1" applyAlignment="1" applyProtection="1">
      <alignment/>
      <protection/>
    </xf>
    <xf numFmtId="3" fontId="4" fillId="33" borderId="27" xfId="0" applyNumberFormat="1" applyFont="1" applyFill="1" applyBorder="1" applyAlignment="1" applyProtection="1">
      <alignment/>
      <protection/>
    </xf>
    <xf numFmtId="3" fontId="4" fillId="33" borderId="26" xfId="0" applyNumberFormat="1" applyFont="1" applyFill="1" applyBorder="1" applyAlignment="1" applyProtection="1">
      <alignment/>
      <protection/>
    </xf>
    <xf numFmtId="2" fontId="4" fillId="33" borderId="39" xfId="0" applyNumberFormat="1" applyFont="1" applyFill="1" applyBorder="1" applyAlignment="1" applyProtection="1">
      <alignment/>
      <protection/>
    </xf>
    <xf numFmtId="0" fontId="6" fillId="0" borderId="0" xfId="0" applyFont="1" applyAlignment="1">
      <alignment/>
    </xf>
    <xf numFmtId="0" fontId="5" fillId="0" borderId="40" xfId="0" applyNumberFormat="1" applyFont="1" applyFill="1" applyBorder="1" applyAlignment="1" applyProtection="1">
      <alignment horizontal="center" vertical="center"/>
      <protection/>
    </xf>
    <xf numFmtId="0" fontId="5" fillId="0" borderId="41" xfId="0" applyNumberFormat="1" applyFont="1" applyFill="1" applyBorder="1" applyAlignment="1" applyProtection="1">
      <alignment horizontal="center" vertical="center"/>
      <protection/>
    </xf>
    <xf numFmtId="0" fontId="5" fillId="0" borderId="40"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wrapText="1"/>
      <protection/>
    </xf>
    <xf numFmtId="0" fontId="5" fillId="0" borderId="43" xfId="0" applyNumberFormat="1" applyFont="1" applyFill="1" applyBorder="1" applyAlignment="1" applyProtection="1">
      <alignment horizontal="center" vertical="center" wrapText="1"/>
      <protection/>
    </xf>
    <xf numFmtId="0" fontId="5" fillId="0" borderId="4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wrapText="1"/>
      <protection/>
    </xf>
    <xf numFmtId="0" fontId="5" fillId="0" borderId="44"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45" xfId="0" applyNumberFormat="1" applyFont="1" applyFill="1" applyBorder="1" applyAlignment="1" applyProtection="1">
      <alignment horizontal="center" vertical="center" wrapText="1"/>
      <protection/>
    </xf>
    <xf numFmtId="0" fontId="5" fillId="0" borderId="46" xfId="0" applyNumberFormat="1" applyFont="1" applyFill="1" applyBorder="1" applyAlignment="1" applyProtection="1">
      <alignment horizontal="center" vertical="center"/>
      <protection/>
    </xf>
    <xf numFmtId="0" fontId="5" fillId="0" borderId="38" xfId="0" applyNumberFormat="1" applyFont="1" applyFill="1" applyBorder="1" applyAlignment="1" applyProtection="1">
      <alignment horizontal="center" vertical="center"/>
      <protection/>
    </xf>
    <xf numFmtId="0" fontId="5" fillId="0" borderId="3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47" xfId="0" applyNumberFormat="1" applyFont="1" applyFill="1" applyBorder="1" applyAlignment="1" applyProtection="1">
      <alignment horizontal="center" vertical="center" wrapText="1"/>
      <protection/>
    </xf>
    <xf numFmtId="0" fontId="5" fillId="0" borderId="48"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44"/>
  <sheetViews>
    <sheetView tabSelected="1" zoomScalePageLayoutView="0" workbookViewId="0" topLeftCell="B1">
      <selection activeCell="D50" sqref="D50"/>
    </sheetView>
  </sheetViews>
  <sheetFormatPr defaultColWidth="9.140625" defaultRowHeight="12.75"/>
  <cols>
    <col min="1" max="1" width="5.140625" style="1" customWidth="1"/>
    <col min="2" max="2" width="51.00390625" style="1" customWidth="1"/>
    <col min="3" max="4" width="8.57421875" style="1" customWidth="1"/>
    <col min="5" max="16" width="9.140625" style="1" customWidth="1"/>
    <col min="17" max="16384" width="9.140625" style="1" customWidth="1"/>
  </cols>
  <sheetData>
    <row r="1" spans="1:19" ht="12.75">
      <c r="A1" s="2"/>
      <c r="B1" s="2"/>
      <c r="C1" s="2"/>
      <c r="D1" s="2"/>
      <c r="E1" s="2"/>
      <c r="J1" s="2"/>
      <c r="K1" s="2"/>
      <c r="N1" s="28"/>
      <c r="O1" s="2"/>
      <c r="P1" s="2"/>
      <c r="S1" s="2" t="s">
        <v>22</v>
      </c>
    </row>
    <row r="2" spans="1:19" ht="12.75">
      <c r="A2" s="2"/>
      <c r="B2" s="2"/>
      <c r="C2" s="2"/>
      <c r="D2" s="27"/>
      <c r="E2" s="2"/>
      <c r="J2" s="2"/>
      <c r="K2" s="2"/>
      <c r="N2" s="2"/>
      <c r="P2" s="24" t="s">
        <v>20</v>
      </c>
      <c r="S2" s="2"/>
    </row>
    <row r="3" spans="1:19" ht="12.75">
      <c r="A3" s="2"/>
      <c r="B3" s="70" t="s">
        <v>19</v>
      </c>
      <c r="C3" s="70"/>
      <c r="D3" s="70"/>
      <c r="E3" s="70"/>
      <c r="F3" s="70"/>
      <c r="G3" s="70"/>
      <c r="H3" s="70"/>
      <c r="I3" s="70"/>
      <c r="J3" s="70"/>
      <c r="K3" s="70"/>
      <c r="L3" s="70"/>
      <c r="M3" s="71" t="s">
        <v>36</v>
      </c>
      <c r="N3" s="71"/>
      <c r="O3" s="71"/>
      <c r="P3" s="71"/>
      <c r="S3" s="2"/>
    </row>
    <row r="4" spans="1:19" ht="12.75">
      <c r="A4" s="2"/>
      <c r="B4" s="70" t="s">
        <v>23</v>
      </c>
      <c r="C4" s="70"/>
      <c r="D4" s="70"/>
      <c r="E4" s="70"/>
      <c r="F4" s="70"/>
      <c r="G4" s="70"/>
      <c r="H4" s="70"/>
      <c r="I4" s="70"/>
      <c r="J4" s="70"/>
      <c r="K4" s="70"/>
      <c r="L4" s="70"/>
      <c r="M4" s="71" t="s">
        <v>3</v>
      </c>
      <c r="N4" s="71"/>
      <c r="O4" s="71"/>
      <c r="P4" s="71"/>
      <c r="S4" s="2"/>
    </row>
    <row r="5" spans="1:19" ht="12.75">
      <c r="A5" s="2"/>
      <c r="B5" s="2"/>
      <c r="M5" s="71" t="s">
        <v>18</v>
      </c>
      <c r="N5" s="71"/>
      <c r="O5" s="71"/>
      <c r="P5" s="71"/>
      <c r="S5" s="2"/>
    </row>
    <row r="6" spans="1:19" ht="12.75">
      <c r="A6" s="2"/>
      <c r="B6" s="70" t="s">
        <v>37</v>
      </c>
      <c r="C6" s="70"/>
      <c r="D6" s="70"/>
      <c r="E6" s="70"/>
      <c r="F6" s="70"/>
      <c r="G6" s="70"/>
      <c r="H6" s="70"/>
      <c r="I6" s="70"/>
      <c r="J6" s="70"/>
      <c r="K6" s="70"/>
      <c r="L6" s="70"/>
      <c r="M6" s="3"/>
      <c r="N6" s="3"/>
      <c r="O6" s="3"/>
      <c r="P6" s="3"/>
      <c r="S6" s="2"/>
    </row>
    <row r="7" spans="1:19" ht="12.75">
      <c r="A7" s="2"/>
      <c r="B7" s="2"/>
      <c r="M7" s="2"/>
      <c r="S7" s="2"/>
    </row>
    <row r="8" spans="1:19" ht="57.75" customHeight="1">
      <c r="A8" s="2"/>
      <c r="B8" s="61" t="s">
        <v>21</v>
      </c>
      <c r="C8" s="66" t="s">
        <v>42</v>
      </c>
      <c r="D8" s="66"/>
      <c r="E8" s="67" t="s">
        <v>12</v>
      </c>
      <c r="F8" s="67"/>
      <c r="G8" s="67"/>
      <c r="H8" s="67"/>
      <c r="I8" s="67"/>
      <c r="J8" s="67"/>
      <c r="K8" s="68" t="s">
        <v>41</v>
      </c>
      <c r="L8" s="68"/>
      <c r="M8" s="68"/>
      <c r="N8" s="68"/>
      <c r="O8" s="68"/>
      <c r="P8" s="68"/>
      <c r="S8" s="2"/>
    </row>
    <row r="9" spans="1:19" ht="12.75">
      <c r="A9" s="2"/>
      <c r="B9" s="61"/>
      <c r="C9" s="64" t="s">
        <v>24</v>
      </c>
      <c r="D9" s="58" t="s">
        <v>44</v>
      </c>
      <c r="E9" s="54" t="s">
        <v>7</v>
      </c>
      <c r="F9" s="55"/>
      <c r="G9" s="56" t="s">
        <v>26</v>
      </c>
      <c r="H9" s="57"/>
      <c r="I9" s="59" t="s">
        <v>40</v>
      </c>
      <c r="J9" s="57"/>
      <c r="K9" s="54" t="s">
        <v>7</v>
      </c>
      <c r="L9" s="55"/>
      <c r="M9" s="56" t="s">
        <v>26</v>
      </c>
      <c r="N9" s="58"/>
      <c r="O9" s="63" t="s">
        <v>40</v>
      </c>
      <c r="P9" s="63"/>
      <c r="S9" s="2"/>
    </row>
    <row r="10" spans="1:19" ht="39" thickBot="1">
      <c r="A10" s="2"/>
      <c r="B10" s="62"/>
      <c r="C10" s="65"/>
      <c r="D10" s="69"/>
      <c r="E10" s="4" t="s">
        <v>29</v>
      </c>
      <c r="F10" s="5" t="s">
        <v>10</v>
      </c>
      <c r="G10" s="5" t="s">
        <v>29</v>
      </c>
      <c r="H10" s="5" t="s">
        <v>10</v>
      </c>
      <c r="I10" s="5" t="s">
        <v>29</v>
      </c>
      <c r="J10" s="5" t="s">
        <v>10</v>
      </c>
      <c r="K10" s="5" t="s">
        <v>29</v>
      </c>
      <c r="L10" s="5" t="s">
        <v>10</v>
      </c>
      <c r="M10" s="5" t="s">
        <v>29</v>
      </c>
      <c r="N10" s="5" t="s">
        <v>10</v>
      </c>
      <c r="O10" s="6" t="s">
        <v>29</v>
      </c>
      <c r="P10" s="7" t="s">
        <v>2</v>
      </c>
      <c r="S10" s="2"/>
    </row>
    <row r="11" spans="1:16" ht="13.5" thickBot="1">
      <c r="A11" s="2"/>
      <c r="B11" s="8" t="s">
        <v>35</v>
      </c>
      <c r="C11" s="29">
        <v>1</v>
      </c>
      <c r="D11" s="9">
        <v>2</v>
      </c>
      <c r="E11" s="9">
        <v>3</v>
      </c>
      <c r="F11" s="9">
        <v>4</v>
      </c>
      <c r="G11" s="9">
        <v>5</v>
      </c>
      <c r="H11" s="9">
        <v>6</v>
      </c>
      <c r="I11" s="9">
        <v>7</v>
      </c>
      <c r="J11" s="9">
        <v>8</v>
      </c>
      <c r="K11" s="9">
        <v>9</v>
      </c>
      <c r="L11" s="9">
        <v>10</v>
      </c>
      <c r="M11" s="9">
        <v>11</v>
      </c>
      <c r="N11" s="9">
        <v>12</v>
      </c>
      <c r="O11" s="9">
        <v>13</v>
      </c>
      <c r="P11" s="10">
        <v>14</v>
      </c>
    </row>
    <row r="12" spans="1:16" ht="12.75">
      <c r="A12" s="2"/>
      <c r="B12" s="30" t="s">
        <v>31</v>
      </c>
      <c r="C12" s="43">
        <v>44</v>
      </c>
      <c r="D12" s="44">
        <v>0</v>
      </c>
      <c r="E12" s="33">
        <f>1197882974.66/1000</f>
        <v>1197882.97466</v>
      </c>
      <c r="F12" s="33">
        <f>338632770.44/1000</f>
        <v>338632.77044</v>
      </c>
      <c r="G12" s="33">
        <v>1199273.1056</v>
      </c>
      <c r="H12" s="33">
        <v>339764.34377</v>
      </c>
      <c r="I12" s="33">
        <v>580627.727</v>
      </c>
      <c r="J12" s="33">
        <v>223215.699</v>
      </c>
      <c r="K12" s="34">
        <v>8.15</v>
      </c>
      <c r="L12" s="40">
        <v>4.15</v>
      </c>
      <c r="M12" s="11">
        <v>8.03</v>
      </c>
      <c r="N12" s="11">
        <v>4.27</v>
      </c>
      <c r="O12" s="12">
        <v>9.38</v>
      </c>
      <c r="P12" s="13">
        <v>4.42</v>
      </c>
    </row>
    <row r="13" spans="1:16" ht="12.75">
      <c r="A13" s="2"/>
      <c r="B13" s="31" t="s">
        <v>4</v>
      </c>
      <c r="C13" s="45">
        <v>7</v>
      </c>
      <c r="D13" s="46">
        <v>2</v>
      </c>
      <c r="E13" s="42">
        <v>1021049.28088</v>
      </c>
      <c r="F13" s="36">
        <v>752159.06137</v>
      </c>
      <c r="G13" s="36">
        <v>987515.08572</v>
      </c>
      <c r="H13" s="36">
        <v>812836.08025</v>
      </c>
      <c r="I13" s="36">
        <v>655723.106</v>
      </c>
      <c r="J13" s="36">
        <v>1191635.798</v>
      </c>
      <c r="K13" s="35">
        <v>7.55</v>
      </c>
      <c r="L13" s="37">
        <v>4.27</v>
      </c>
      <c r="M13" s="14">
        <v>7.51</v>
      </c>
      <c r="N13" s="14">
        <v>4.19</v>
      </c>
      <c r="O13" s="15">
        <v>8.68</v>
      </c>
      <c r="P13" s="16">
        <v>4.75</v>
      </c>
    </row>
    <row r="14" spans="1:16" ht="12.75">
      <c r="A14" s="2"/>
      <c r="B14" s="31" t="s">
        <v>14</v>
      </c>
      <c r="C14" s="45">
        <v>17</v>
      </c>
      <c r="D14" s="46">
        <v>0</v>
      </c>
      <c r="E14" s="36">
        <f>(294658338.46-26703734.56)/1000</f>
        <v>267954.6039</v>
      </c>
      <c r="F14" s="36">
        <f>146852304.92/1000</f>
        <v>146852.30492</v>
      </c>
      <c r="G14" s="36">
        <v>271516.0455</v>
      </c>
      <c r="H14" s="36">
        <v>156932.45175</v>
      </c>
      <c r="I14" s="36">
        <v>125285.195</v>
      </c>
      <c r="J14" s="36">
        <v>196458.263</v>
      </c>
      <c r="K14" s="35">
        <v>7.52</v>
      </c>
      <c r="L14" s="37">
        <v>4.5</v>
      </c>
      <c r="M14" s="14">
        <v>7.47</v>
      </c>
      <c r="N14" s="14">
        <v>4.43</v>
      </c>
      <c r="O14" s="15">
        <v>7.25</v>
      </c>
      <c r="P14" s="16">
        <v>4.99740527541083</v>
      </c>
    </row>
    <row r="15" spans="1:16" ht="12.75">
      <c r="A15" s="2"/>
      <c r="B15" s="31" t="s">
        <v>5</v>
      </c>
      <c r="C15" s="45">
        <v>5411</v>
      </c>
      <c r="D15" s="46">
        <v>0</v>
      </c>
      <c r="E15" s="36">
        <f>3378241452.77999/1000</f>
        <v>3378241.45277999</v>
      </c>
      <c r="F15" s="36">
        <f>4911964.96/1000</f>
        <v>4911.96496</v>
      </c>
      <c r="G15" s="36">
        <v>3255710.33975999</v>
      </c>
      <c r="H15" s="36">
        <v>4958.27802</v>
      </c>
      <c r="I15" s="36">
        <v>1953644.044</v>
      </c>
      <c r="J15" s="36">
        <v>0</v>
      </c>
      <c r="K15" s="35">
        <v>5.68460090117985</v>
      </c>
      <c r="L15" s="37">
        <v>4.15</v>
      </c>
      <c r="M15" s="14">
        <v>5.91489543062055</v>
      </c>
      <c r="N15" s="14">
        <v>4.15</v>
      </c>
      <c r="O15" s="15">
        <v>9.40489600511521</v>
      </c>
      <c r="P15" s="16">
        <v>0</v>
      </c>
    </row>
    <row r="16" spans="1:16" ht="12.75">
      <c r="A16" s="2"/>
      <c r="B16" s="31" t="s">
        <v>32</v>
      </c>
      <c r="C16" s="45">
        <v>1</v>
      </c>
      <c r="D16" s="46">
        <v>0</v>
      </c>
      <c r="E16" s="36">
        <f>297793413.6/1000</f>
        <v>297793.4136</v>
      </c>
      <c r="F16" s="36">
        <f>361579970.12/1000</f>
        <v>361579.97012</v>
      </c>
      <c r="G16" s="36">
        <v>279994.05175</v>
      </c>
      <c r="H16" s="36">
        <v>369505.04545</v>
      </c>
      <c r="I16" s="36">
        <v>257235.142</v>
      </c>
      <c r="J16" s="36">
        <v>257537.227</v>
      </c>
      <c r="K16" s="35">
        <v>13.7628255692227</v>
      </c>
      <c r="L16" s="37">
        <v>4.18874693198119</v>
      </c>
      <c r="M16" s="14">
        <v>14.2323106243424</v>
      </c>
      <c r="N16" s="14">
        <v>4.19360216449786</v>
      </c>
      <c r="O16" s="15">
        <v>15.0939808649471</v>
      </c>
      <c r="P16" s="16">
        <v>4.73</v>
      </c>
    </row>
    <row r="17" spans="1:16" ht="12" customHeight="1">
      <c r="A17" s="2"/>
      <c r="B17" s="31" t="s">
        <v>8</v>
      </c>
      <c r="C17" s="45">
        <v>0</v>
      </c>
      <c r="D17" s="46">
        <v>0</v>
      </c>
      <c r="E17" s="36">
        <f>0/1000</f>
        <v>0</v>
      </c>
      <c r="F17" s="36">
        <f>0/1000</f>
        <v>0</v>
      </c>
      <c r="G17" s="36">
        <v>0</v>
      </c>
      <c r="H17" s="36">
        <v>0</v>
      </c>
      <c r="I17" s="36">
        <v>0</v>
      </c>
      <c r="J17" s="36">
        <v>0</v>
      </c>
      <c r="K17" s="35">
        <v>0</v>
      </c>
      <c r="L17" s="37">
        <v>0</v>
      </c>
      <c r="M17" s="14">
        <v>0</v>
      </c>
      <c r="N17" s="14">
        <v>0</v>
      </c>
      <c r="O17" s="15">
        <v>0</v>
      </c>
      <c r="P17" s="16">
        <v>0</v>
      </c>
    </row>
    <row r="18" spans="1:16" ht="12.75">
      <c r="A18" s="2"/>
      <c r="B18" s="31" t="s">
        <v>0</v>
      </c>
      <c r="C18" s="45">
        <v>0</v>
      </c>
      <c r="D18" s="46">
        <v>0</v>
      </c>
      <c r="E18" s="36">
        <f>0/1000</f>
        <v>0</v>
      </c>
      <c r="F18" s="36">
        <f>0/1000</f>
        <v>0</v>
      </c>
      <c r="G18" s="36">
        <v>0</v>
      </c>
      <c r="H18" s="36">
        <v>0</v>
      </c>
      <c r="I18" s="36">
        <v>0</v>
      </c>
      <c r="J18" s="36">
        <v>0</v>
      </c>
      <c r="K18" s="35">
        <v>0</v>
      </c>
      <c r="L18" s="37">
        <v>0</v>
      </c>
      <c r="M18" s="14">
        <v>0</v>
      </c>
      <c r="N18" s="14">
        <v>0</v>
      </c>
      <c r="O18" s="15">
        <v>0</v>
      </c>
      <c r="P18" s="16">
        <v>0</v>
      </c>
    </row>
    <row r="19" spans="1:16" ht="12.75">
      <c r="A19" s="2"/>
      <c r="B19" s="31" t="s">
        <v>28</v>
      </c>
      <c r="C19" s="45">
        <v>0</v>
      </c>
      <c r="D19" s="46">
        <v>0</v>
      </c>
      <c r="E19" s="36">
        <f>1130000/1000</f>
        <v>1130</v>
      </c>
      <c r="F19" s="36">
        <f>0/1000</f>
        <v>0</v>
      </c>
      <c r="G19" s="36">
        <v>58500</v>
      </c>
      <c r="H19" s="36">
        <v>0</v>
      </c>
      <c r="I19" s="36">
        <v>5026.174</v>
      </c>
      <c r="J19" s="36">
        <v>0</v>
      </c>
      <c r="K19" s="35">
        <v>8</v>
      </c>
      <c r="L19" s="37">
        <v>0</v>
      </c>
      <c r="M19" s="14">
        <v>8</v>
      </c>
      <c r="N19" s="14">
        <v>0</v>
      </c>
      <c r="O19" s="15">
        <v>9.5</v>
      </c>
      <c r="P19" s="16">
        <v>0</v>
      </c>
    </row>
    <row r="20" spans="1:16" ht="25.5">
      <c r="A20" s="2"/>
      <c r="B20" s="31" t="s">
        <v>46</v>
      </c>
      <c r="C20" s="45">
        <v>0</v>
      </c>
      <c r="D20" s="46">
        <v>0</v>
      </c>
      <c r="E20" s="36">
        <f>0/1000</f>
        <v>0</v>
      </c>
      <c r="F20" s="36">
        <f>0/1000</f>
        <v>0</v>
      </c>
      <c r="G20" s="36">
        <v>0</v>
      </c>
      <c r="H20" s="36">
        <v>0</v>
      </c>
      <c r="I20" s="36">
        <v>0</v>
      </c>
      <c r="J20" s="36">
        <v>0</v>
      </c>
      <c r="K20" s="35">
        <v>0</v>
      </c>
      <c r="L20" s="37">
        <v>0</v>
      </c>
      <c r="M20" s="14">
        <v>0</v>
      </c>
      <c r="N20" s="14">
        <v>0</v>
      </c>
      <c r="O20" s="15">
        <v>0</v>
      </c>
      <c r="P20" s="16">
        <v>0</v>
      </c>
    </row>
    <row r="21" spans="1:16" ht="12.75">
      <c r="A21" s="2"/>
      <c r="B21" s="31" t="s">
        <v>48</v>
      </c>
      <c r="C21" s="45">
        <v>0</v>
      </c>
      <c r="D21" s="46">
        <v>0</v>
      </c>
      <c r="E21" s="36">
        <f>0/1000</f>
        <v>0</v>
      </c>
      <c r="F21" s="36">
        <f>0/1000</f>
        <v>0</v>
      </c>
      <c r="G21" s="36">
        <v>0</v>
      </c>
      <c r="H21" s="36">
        <v>0</v>
      </c>
      <c r="I21" s="36">
        <v>0</v>
      </c>
      <c r="J21" s="36">
        <v>0</v>
      </c>
      <c r="K21" s="35">
        <v>0</v>
      </c>
      <c r="L21" s="37">
        <v>0</v>
      </c>
      <c r="M21" s="14">
        <v>0</v>
      </c>
      <c r="N21" s="14">
        <v>0</v>
      </c>
      <c r="O21" s="15">
        <v>0</v>
      </c>
      <c r="P21" s="16">
        <v>0</v>
      </c>
    </row>
    <row r="22" spans="1:16" ht="25.5">
      <c r="A22" s="2"/>
      <c r="B22" s="31" t="s">
        <v>33</v>
      </c>
      <c r="C22" s="45">
        <v>0</v>
      </c>
      <c r="D22" s="46">
        <v>0</v>
      </c>
      <c r="E22" s="36">
        <f>187706443.89/1000</f>
        <v>187706.44389</v>
      </c>
      <c r="F22" s="36">
        <f>0/1000</f>
        <v>0</v>
      </c>
      <c r="G22" s="36">
        <v>136572.03291</v>
      </c>
      <c r="H22" s="36">
        <v>0</v>
      </c>
      <c r="I22" s="36">
        <v>0</v>
      </c>
      <c r="J22" s="36">
        <v>0</v>
      </c>
      <c r="K22" s="35">
        <v>6.77626706641137</v>
      </c>
      <c r="L22" s="37">
        <v>0</v>
      </c>
      <c r="M22" s="14">
        <v>6.89056636020898</v>
      </c>
      <c r="N22" s="14">
        <v>0</v>
      </c>
      <c r="O22" s="15">
        <v>0</v>
      </c>
      <c r="P22" s="16">
        <v>0</v>
      </c>
    </row>
    <row r="23" spans="1:16" ht="12.75">
      <c r="A23" s="2"/>
      <c r="B23" s="31" t="s">
        <v>27</v>
      </c>
      <c r="C23" s="45">
        <v>11</v>
      </c>
      <c r="D23" s="46">
        <v>2</v>
      </c>
      <c r="E23" s="36">
        <f>221742950.9/1000</f>
        <v>221742.9509</v>
      </c>
      <c r="F23" s="36">
        <f>561653480.87/1000</f>
        <v>561653.48087</v>
      </c>
      <c r="G23" s="36">
        <v>239882.66564</v>
      </c>
      <c r="H23" s="36">
        <v>595304.72012</v>
      </c>
      <c r="I23" s="36">
        <v>90475.77</v>
      </c>
      <c r="J23" s="36">
        <v>664103.127</v>
      </c>
      <c r="K23" s="35">
        <v>7.86600262284594</v>
      </c>
      <c r="L23" s="37">
        <v>4.51</v>
      </c>
      <c r="M23" s="14">
        <v>7.83</v>
      </c>
      <c r="N23" s="14">
        <v>4.5</v>
      </c>
      <c r="O23" s="15">
        <v>9.79</v>
      </c>
      <c r="P23" s="16">
        <v>5.32</v>
      </c>
    </row>
    <row r="24" spans="1:16" ht="12.75">
      <c r="A24" s="2"/>
      <c r="B24" s="31" t="s">
        <v>11</v>
      </c>
      <c r="C24" s="45">
        <v>66</v>
      </c>
      <c r="D24" s="46">
        <v>6</v>
      </c>
      <c r="E24" s="36">
        <v>1605337.43752</v>
      </c>
      <c r="F24" s="36">
        <v>2246640.708</v>
      </c>
      <c r="G24" s="36">
        <v>1560216.22521</v>
      </c>
      <c r="H24" s="36">
        <v>2273032.83575</v>
      </c>
      <c r="I24" s="36">
        <v>1004570.384</v>
      </c>
      <c r="J24" s="36">
        <v>2183077.988</v>
      </c>
      <c r="K24" s="35">
        <v>7.87</v>
      </c>
      <c r="L24" s="37">
        <v>3.95841479881621</v>
      </c>
      <c r="M24" s="14">
        <v>7.81</v>
      </c>
      <c r="N24" s="14">
        <v>3.9464529050861</v>
      </c>
      <c r="O24" s="15">
        <v>7.87</v>
      </c>
      <c r="P24" s="16">
        <v>4.56</v>
      </c>
    </row>
    <row r="25" spans="1:16" ht="12.75">
      <c r="A25" s="2"/>
      <c r="B25" s="31" t="s">
        <v>34</v>
      </c>
      <c r="C25" s="45">
        <v>2</v>
      </c>
      <c r="D25" s="46">
        <v>0</v>
      </c>
      <c r="E25" s="36">
        <f>(68055664+0)/1000</f>
        <v>68055.664</v>
      </c>
      <c r="F25" s="36">
        <f>(256290330.53+0)/1000</f>
        <v>256290.33053</v>
      </c>
      <c r="G25" s="36">
        <v>37884.90337</v>
      </c>
      <c r="H25" s="36">
        <v>265003.83059</v>
      </c>
      <c r="I25" s="36">
        <v>16075.324</v>
      </c>
      <c r="J25" s="36">
        <v>228889.61</v>
      </c>
      <c r="K25" s="35">
        <v>8.92</v>
      </c>
      <c r="L25" s="37">
        <v>4.44601118795085</v>
      </c>
      <c r="M25" s="14">
        <v>9.58</v>
      </c>
      <c r="N25" s="14">
        <v>4.46</v>
      </c>
      <c r="O25" s="15">
        <v>9.48</v>
      </c>
      <c r="P25" s="16">
        <v>4.62</v>
      </c>
    </row>
    <row r="26" spans="1:16" ht="12.75">
      <c r="A26" s="2"/>
      <c r="B26" s="31" t="s">
        <v>38</v>
      </c>
      <c r="C26" s="45">
        <v>257</v>
      </c>
      <c r="D26" s="46">
        <v>0</v>
      </c>
      <c r="E26" s="36">
        <v>2632987.84255</v>
      </c>
      <c r="F26" s="36">
        <v>0</v>
      </c>
      <c r="G26" s="36">
        <v>2478563.7013600003</v>
      </c>
      <c r="H26" s="36">
        <v>0</v>
      </c>
      <c r="I26" s="36">
        <v>1363559.659</v>
      </c>
      <c r="J26" s="36">
        <v>0</v>
      </c>
      <c r="K26" s="35">
        <v>6.85</v>
      </c>
      <c r="L26" s="37">
        <v>0</v>
      </c>
      <c r="M26" s="14">
        <v>6.77</v>
      </c>
      <c r="N26" s="14">
        <v>0</v>
      </c>
      <c r="O26" s="15">
        <v>7.97</v>
      </c>
      <c r="P26" s="16">
        <v>0</v>
      </c>
    </row>
    <row r="27" spans="1:16" ht="12.75">
      <c r="A27" s="2"/>
      <c r="B27" s="31" t="s">
        <v>17</v>
      </c>
      <c r="C27" s="45">
        <v>0</v>
      </c>
      <c r="D27" s="46">
        <v>0</v>
      </c>
      <c r="E27" s="36">
        <f>1366000/1000</f>
        <v>1366</v>
      </c>
      <c r="F27" s="36">
        <f>0/1000</f>
        <v>0</v>
      </c>
      <c r="G27" s="36">
        <v>1366</v>
      </c>
      <c r="H27" s="36">
        <v>0</v>
      </c>
      <c r="I27" s="36">
        <v>1546.131</v>
      </c>
      <c r="J27" s="36">
        <v>650.759</v>
      </c>
      <c r="K27" s="35">
        <v>9</v>
      </c>
      <c r="L27" s="37">
        <v>0</v>
      </c>
      <c r="M27" s="14">
        <v>9</v>
      </c>
      <c r="N27" s="14">
        <v>0</v>
      </c>
      <c r="O27" s="15">
        <v>10.32</v>
      </c>
      <c r="P27" s="16">
        <v>5.75</v>
      </c>
    </row>
    <row r="28" spans="1:16" ht="12.75">
      <c r="A28" s="2"/>
      <c r="B28" s="31" t="s">
        <v>39</v>
      </c>
      <c r="C28" s="45">
        <v>81</v>
      </c>
      <c r="D28" s="46">
        <v>0</v>
      </c>
      <c r="E28" s="36">
        <f>(586192807.51+0)/1000</f>
        <v>586192.80751</v>
      </c>
      <c r="F28" s="36">
        <f>(10885422+0)/1000</f>
        <v>10885.422</v>
      </c>
      <c r="G28" s="36">
        <v>582525.96212</v>
      </c>
      <c r="H28" s="36">
        <v>10988.01044</v>
      </c>
      <c r="I28" s="36">
        <v>217187.255</v>
      </c>
      <c r="J28" s="36">
        <v>4700.531</v>
      </c>
      <c r="K28" s="35">
        <v>8.35</v>
      </c>
      <c r="L28" s="37">
        <v>3.93760609562036</v>
      </c>
      <c r="M28" s="14">
        <v>8.17</v>
      </c>
      <c r="N28" s="14">
        <v>3.93760609535788</v>
      </c>
      <c r="O28" s="15">
        <v>8.86</v>
      </c>
      <c r="P28" s="16">
        <v>6.18</v>
      </c>
    </row>
    <row r="29" spans="1:16" ht="25.5">
      <c r="A29" s="2"/>
      <c r="B29" s="31" t="s">
        <v>1</v>
      </c>
      <c r="C29" s="45">
        <v>19</v>
      </c>
      <c r="D29" s="46">
        <v>1</v>
      </c>
      <c r="E29" s="36">
        <f>384661610.78/1000</f>
        <v>384661.61078</v>
      </c>
      <c r="F29" s="36">
        <f>427944437.51/1000</f>
        <v>427944.43751</v>
      </c>
      <c r="G29" s="32">
        <v>376584.09613</v>
      </c>
      <c r="H29" s="32">
        <v>446481.00892</v>
      </c>
      <c r="I29" s="32">
        <v>497301.66</v>
      </c>
      <c r="J29" s="32">
        <v>182303.574</v>
      </c>
      <c r="K29" s="35">
        <v>8.1</v>
      </c>
      <c r="L29" s="37">
        <v>4.33</v>
      </c>
      <c r="M29" s="14">
        <v>8.07</v>
      </c>
      <c r="N29" s="14">
        <v>4.34</v>
      </c>
      <c r="O29" s="15">
        <v>9.37</v>
      </c>
      <c r="P29" s="16">
        <v>4.13726890395357</v>
      </c>
    </row>
    <row r="30" spans="1:16" ht="12.75">
      <c r="A30" s="2"/>
      <c r="B30" s="31" t="s">
        <v>9</v>
      </c>
      <c r="C30" s="47">
        <v>14</v>
      </c>
      <c r="D30" s="48">
        <v>0</v>
      </c>
      <c r="E30" s="39">
        <f>71092210.16/1000</f>
        <v>71092.21016</v>
      </c>
      <c r="F30" s="39">
        <f>46250768.69/1000</f>
        <v>46250.76869</v>
      </c>
      <c r="G30" s="39">
        <v>70299.54272</v>
      </c>
      <c r="H30" s="39">
        <v>47602.006689999995</v>
      </c>
      <c r="I30" s="39">
        <v>35514.615</v>
      </c>
      <c r="J30" s="39">
        <v>17407.312</v>
      </c>
      <c r="K30" s="38">
        <v>8.54</v>
      </c>
      <c r="L30" s="41">
        <v>5.04</v>
      </c>
      <c r="M30" s="17">
        <v>8.33</v>
      </c>
      <c r="N30" s="17">
        <v>5.05596837894567</v>
      </c>
      <c r="O30" s="18">
        <v>9.23</v>
      </c>
      <c r="P30" s="19">
        <v>4.55184332953696</v>
      </c>
    </row>
    <row r="31" spans="1:16" ht="13.5" thickBot="1">
      <c r="A31" s="2"/>
      <c r="B31" s="20" t="s">
        <v>13</v>
      </c>
      <c r="C31" s="49">
        <v>18916</v>
      </c>
      <c r="D31" s="50">
        <v>2988</v>
      </c>
      <c r="E31" s="51">
        <v>833817.44397</v>
      </c>
      <c r="F31" s="51">
        <v>349120.461075</v>
      </c>
      <c r="G31" s="51">
        <v>840453.9228099999</v>
      </c>
      <c r="H31" s="51">
        <v>283164.713739</v>
      </c>
      <c r="I31" s="51">
        <v>341221.346</v>
      </c>
      <c r="J31" s="51">
        <v>134042.558</v>
      </c>
      <c r="K31" s="52">
        <v>4.64</v>
      </c>
      <c r="L31" s="52">
        <v>4.97</v>
      </c>
      <c r="M31" s="21">
        <v>4.79</v>
      </c>
      <c r="N31" s="21">
        <v>5.43</v>
      </c>
      <c r="O31" s="22">
        <v>10.08</v>
      </c>
      <c r="P31" s="23">
        <v>3.52</v>
      </c>
    </row>
    <row r="32" spans="1:19" ht="12.75">
      <c r="A32" s="2"/>
      <c r="B32" s="2"/>
      <c r="K32" s="2"/>
      <c r="S32" s="2"/>
    </row>
    <row r="33" spans="1:19" ht="12.75">
      <c r="A33" s="2"/>
      <c r="B33" s="24" t="s">
        <v>16</v>
      </c>
      <c r="K33" s="2"/>
      <c r="S33" s="2"/>
    </row>
    <row r="34" spans="1:19" ht="15" customHeight="1">
      <c r="A34" s="2"/>
      <c r="B34" s="60" t="s">
        <v>25</v>
      </c>
      <c r="C34" s="60"/>
      <c r="D34" s="60"/>
      <c r="E34" s="60"/>
      <c r="F34" s="60"/>
      <c r="G34" s="60"/>
      <c r="H34" s="60"/>
      <c r="I34" s="60"/>
      <c r="J34" s="60"/>
      <c r="K34" s="60"/>
      <c r="L34" s="60"/>
      <c r="M34" s="60"/>
      <c r="N34" s="60"/>
      <c r="O34" s="60"/>
      <c r="P34" s="60"/>
      <c r="S34" s="2"/>
    </row>
    <row r="35" spans="1:19" ht="12" customHeight="1">
      <c r="A35" s="2"/>
      <c r="B35" s="24" t="s">
        <v>45</v>
      </c>
      <c r="S35" s="2"/>
    </row>
    <row r="36" spans="1:19" ht="12" customHeight="1">
      <c r="A36" s="2"/>
      <c r="B36" s="24" t="s">
        <v>15</v>
      </c>
      <c r="S36" s="2"/>
    </row>
    <row r="37" spans="1:19" ht="22.5" customHeight="1">
      <c r="A37" s="2"/>
      <c r="B37" s="60" t="s">
        <v>43</v>
      </c>
      <c r="C37" s="60"/>
      <c r="D37" s="60"/>
      <c r="E37" s="60"/>
      <c r="F37" s="60"/>
      <c r="G37" s="60"/>
      <c r="H37" s="60"/>
      <c r="I37" s="60"/>
      <c r="J37" s="60"/>
      <c r="K37" s="60"/>
      <c r="L37" s="60"/>
      <c r="M37" s="60"/>
      <c r="N37" s="60"/>
      <c r="O37" s="60"/>
      <c r="P37" s="60"/>
      <c r="S37" s="2"/>
    </row>
    <row r="38" spans="1:19" ht="12.75">
      <c r="A38" s="2"/>
      <c r="B38" s="24" t="s">
        <v>6</v>
      </c>
      <c r="S38" s="2"/>
    </row>
    <row r="39" spans="1:19" ht="12.75">
      <c r="A39" s="2"/>
      <c r="B39" s="2"/>
      <c r="S39" s="2"/>
    </row>
    <row r="40" spans="1:19" ht="12.75">
      <c r="A40" s="2"/>
      <c r="B40" s="2" t="s">
        <v>47</v>
      </c>
      <c r="S40" s="2"/>
    </row>
    <row r="41" spans="1:19" ht="15">
      <c r="A41" s="2"/>
      <c r="B41" s="2" t="s">
        <v>50</v>
      </c>
      <c r="F41" s="53" t="s">
        <v>51</v>
      </c>
      <c r="S41" s="2"/>
    </row>
    <row r="42" spans="1:19" ht="12.75">
      <c r="A42" s="2"/>
      <c r="B42" s="2"/>
      <c r="S42" s="2"/>
    </row>
    <row r="43" spans="1:19" ht="12.75">
      <c r="A43" s="2"/>
      <c r="B43" s="2" t="s">
        <v>30</v>
      </c>
      <c r="S43" s="2"/>
    </row>
    <row r="44" spans="1:19" ht="21" customHeight="1">
      <c r="A44" s="2"/>
      <c r="B44" s="2" t="s">
        <v>49</v>
      </c>
      <c r="S44" s="2"/>
    </row>
  </sheetData>
  <sheetProtection/>
  <mergeCells count="20">
    <mergeCell ref="E8:J8"/>
    <mergeCell ref="K8:P8"/>
    <mergeCell ref="D9:D10"/>
    <mergeCell ref="E9:F9"/>
    <mergeCell ref="B3:L3"/>
    <mergeCell ref="B4:L4"/>
    <mergeCell ref="B6:L6"/>
    <mergeCell ref="M3:P3"/>
    <mergeCell ref="M4:P4"/>
    <mergeCell ref="M5:P5"/>
    <mergeCell ref="K9:L9"/>
    <mergeCell ref="G9:H9"/>
    <mergeCell ref="M9:N9"/>
    <mergeCell ref="I9:J9"/>
    <mergeCell ref="B34:P34"/>
    <mergeCell ref="B37:P37"/>
    <mergeCell ref="B8:B10"/>
    <mergeCell ref="O9:P9"/>
    <mergeCell ref="C9:C10"/>
    <mergeCell ref="C8:D8"/>
  </mergeCells>
  <printOptions/>
  <pageMargins left="0.75" right="0.75" top="1" bottom="1" header="0.5" footer="0.5"/>
  <pageSetup horizontalDpi="300" verticalDpi="300" orientation="portrait" paperSize="9" r:id="rId1"/>
  <headerFooter alignWithMargins="0">
    <oddHeader>&amp;R&amp;"Arial,Regular"&amp;08&amp;KB3B3B3maib | de uz intern
informaţie accesibilă doar angajaților băncii</oddHeader>
    <evenHeader>&amp;R&amp;"Arial,Regular"&amp;08&amp;KB3B3B3maib | de uz intern
informaţie accesibilă doar angajaților băncii</evenHeader>
    <firstHeader>&amp;R&amp;"Arial,Regular"&amp;08&amp;KB3B3B3maib | de uz intern
informaţie accesibilă doar angajaților băncii</firstHeader>
  </headerFooter>
</worksheet>
</file>

<file path=xl/worksheets/sheet2.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9.140625" defaultRowHeight="12.75"/>
  <cols>
    <col min="1" max="2" width="9.140625" style="0" customWidth="1"/>
    <col min="3" max="9" width="16.57421875" style="26" customWidth="1"/>
  </cols>
  <sheetData>
    <row r="1" spans="1:2" ht="12.75">
      <c r="A1" s="25"/>
      <c r="B1" s="25"/>
    </row>
    <row r="2" spans="1:2" ht="12.75">
      <c r="A2" s="25"/>
      <c r="B2" s="25"/>
    </row>
    <row r="3" spans="1:2" ht="12.75">
      <c r="A3" s="25"/>
      <c r="B3" s="25"/>
    </row>
    <row r="4" spans="1:2" ht="12.75">
      <c r="A4" s="25"/>
      <c r="B4" s="25"/>
    </row>
    <row r="5" spans="1:2" ht="12.75">
      <c r="A5" s="25"/>
      <c r="B5" s="25"/>
    </row>
    <row r="6" spans="1:2" ht="12.75">
      <c r="A6" s="25"/>
      <c r="B6" s="25"/>
    </row>
    <row r="7" spans="1:2" ht="12.75">
      <c r="A7" s="25"/>
      <c r="B7" s="25"/>
    </row>
    <row r="8" spans="1:2" ht="12.75">
      <c r="A8" s="25"/>
      <c r="B8" s="25"/>
    </row>
    <row r="9" spans="1:2" ht="12.75">
      <c r="A9" s="25"/>
      <c r="B9" s="25"/>
    </row>
    <row r="10" spans="1:2" ht="12.75">
      <c r="A10" s="25"/>
      <c r="B10" s="25"/>
    </row>
    <row r="11" spans="1:2" ht="12.75">
      <c r="A11" s="25"/>
      <c r="B11" s="25"/>
    </row>
    <row r="12" spans="1:9" ht="12.75">
      <c r="A12" s="25">
        <v>48</v>
      </c>
      <c r="B12" s="25">
        <v>0</v>
      </c>
      <c r="C12" s="26">
        <v>1197882974.66</v>
      </c>
      <c r="D12" s="26">
        <v>338632770.44</v>
      </c>
      <c r="E12" s="26">
        <v>1199273105.6</v>
      </c>
      <c r="F12" s="26">
        <v>339764343.77</v>
      </c>
      <c r="G12" s="26">
        <v>1153729037.43</v>
      </c>
      <c r="H12" s="26">
        <v>263795571.67</v>
      </c>
      <c r="I12" s="26">
        <v>1222497629.8109</v>
      </c>
    </row>
    <row r="13" spans="1:9" ht="12.75">
      <c r="A13" s="25">
        <v>8</v>
      </c>
      <c r="B13" s="25">
        <v>2</v>
      </c>
      <c r="C13" s="26">
        <v>926295875.23</v>
      </c>
      <c r="D13" s="26">
        <v>846912467.02</v>
      </c>
      <c r="E13" s="26">
        <v>890297302.93</v>
      </c>
      <c r="F13" s="26">
        <v>910053863.04</v>
      </c>
      <c r="G13" s="26">
        <v>912229240.57</v>
      </c>
      <c r="H13" s="26">
        <v>1029688612.38</v>
      </c>
      <c r="I13" s="26">
        <v>4152665576.9897</v>
      </c>
    </row>
    <row r="14" spans="1:9" ht="12.75">
      <c r="A14" s="25">
        <v>17</v>
      </c>
      <c r="B14" s="25">
        <v>0</v>
      </c>
      <c r="C14" s="26">
        <v>294658338.46</v>
      </c>
      <c r="D14" s="26">
        <v>146852304.92</v>
      </c>
      <c r="E14" s="26">
        <v>271516045.5</v>
      </c>
      <c r="F14" s="26">
        <v>156932451.75</v>
      </c>
      <c r="G14" s="26">
        <v>135511095.57</v>
      </c>
      <c r="H14" s="26">
        <v>70577871.76</v>
      </c>
      <c r="I14" s="26">
        <v>286182499.8</v>
      </c>
    </row>
    <row r="15" spans="1:9" ht="12.75">
      <c r="A15" s="25">
        <v>5468</v>
      </c>
      <c r="B15" s="25">
        <v>0</v>
      </c>
      <c r="C15" s="26">
        <v>3378241452.77999</v>
      </c>
      <c r="D15" s="26">
        <v>4911964.96</v>
      </c>
      <c r="E15" s="26">
        <v>3255710339.76</v>
      </c>
      <c r="F15" s="26">
        <v>4958278.02</v>
      </c>
      <c r="G15" s="26">
        <v>2434142200.78002</v>
      </c>
      <c r="H15" s="26">
        <v>7214733.9</v>
      </c>
      <c r="I15" s="26">
        <v>29941145.685</v>
      </c>
    </row>
    <row r="16" spans="1:9" ht="12.75">
      <c r="A16" s="25">
        <v>1</v>
      </c>
      <c r="B16" s="25">
        <v>0</v>
      </c>
      <c r="C16" s="26">
        <v>297793413.6</v>
      </c>
      <c r="D16" s="26">
        <v>361579970.12</v>
      </c>
      <c r="E16" s="26">
        <v>279994051.75</v>
      </c>
      <c r="F16" s="26">
        <v>369505045.45</v>
      </c>
      <c r="G16" s="26">
        <v>274787733.03</v>
      </c>
      <c r="H16" s="26">
        <v>327849656.77</v>
      </c>
      <c r="I16" s="26">
        <v>1433466570.7415</v>
      </c>
    </row>
    <row r="17" spans="1:9" ht="12.75">
      <c r="A17" s="25">
        <v>0</v>
      </c>
      <c r="B17" s="25">
        <v>0</v>
      </c>
      <c r="C17" s="26">
        <v>0</v>
      </c>
      <c r="D17" s="26">
        <v>0</v>
      </c>
      <c r="E17" s="26">
        <v>0</v>
      </c>
      <c r="F17" s="26">
        <v>0</v>
      </c>
      <c r="G17" s="26">
        <v>0</v>
      </c>
      <c r="H17" s="26">
        <v>0</v>
      </c>
      <c r="I17" s="26">
        <v>0</v>
      </c>
    </row>
    <row r="18" spans="1:9" ht="12.75">
      <c r="A18" s="25">
        <v>0</v>
      </c>
      <c r="B18" s="25">
        <v>0</v>
      </c>
      <c r="C18" s="26">
        <v>0</v>
      </c>
      <c r="D18" s="26">
        <v>0</v>
      </c>
      <c r="E18" s="26">
        <v>0</v>
      </c>
      <c r="F18" s="26">
        <v>0</v>
      </c>
      <c r="G18" s="26">
        <v>0</v>
      </c>
      <c r="H18" s="26">
        <v>0</v>
      </c>
      <c r="I18" s="26">
        <v>0</v>
      </c>
    </row>
    <row r="19" spans="1:9" ht="12.75">
      <c r="A19" s="25">
        <v>0</v>
      </c>
      <c r="B19" s="25">
        <v>0</v>
      </c>
      <c r="C19" s="26">
        <v>1130000</v>
      </c>
      <c r="D19" s="26">
        <v>0</v>
      </c>
      <c r="E19" s="26">
        <v>58500000</v>
      </c>
      <c r="F19" s="26">
        <v>0</v>
      </c>
      <c r="G19" s="26">
        <v>133655500</v>
      </c>
      <c r="H19" s="26">
        <v>0</v>
      </c>
      <c r="I19" s="26">
        <v>0</v>
      </c>
    </row>
    <row r="20" spans="1:9" ht="12.75">
      <c r="A20" s="25">
        <v>0</v>
      </c>
      <c r="B20" s="25">
        <v>0</v>
      </c>
      <c r="C20" s="26">
        <v>0</v>
      </c>
      <c r="D20" s="26">
        <v>0</v>
      </c>
      <c r="E20" s="26">
        <v>0</v>
      </c>
      <c r="F20" s="26">
        <v>0</v>
      </c>
      <c r="G20" s="26">
        <v>0</v>
      </c>
      <c r="H20" s="26">
        <v>0</v>
      </c>
      <c r="I20" s="26">
        <v>0</v>
      </c>
    </row>
    <row r="21" spans="1:9" ht="12.75">
      <c r="A21" s="25">
        <v>0</v>
      </c>
      <c r="B21" s="25">
        <v>0</v>
      </c>
      <c r="C21" s="26">
        <v>0</v>
      </c>
      <c r="D21" s="26">
        <v>0</v>
      </c>
      <c r="E21" s="26">
        <v>0</v>
      </c>
      <c r="F21" s="26">
        <v>0</v>
      </c>
      <c r="G21" s="26">
        <v>0</v>
      </c>
      <c r="H21" s="26">
        <v>0</v>
      </c>
      <c r="I21" s="26">
        <v>0</v>
      </c>
    </row>
    <row r="22" spans="1:9" ht="12.75">
      <c r="A22" s="25">
        <v>0</v>
      </c>
      <c r="B22" s="25">
        <v>0</v>
      </c>
      <c r="C22" s="26">
        <v>187706443.89</v>
      </c>
      <c r="D22" s="26">
        <v>0</v>
      </c>
      <c r="E22" s="26">
        <v>136572032.91</v>
      </c>
      <c r="F22" s="26">
        <v>0</v>
      </c>
      <c r="G22" s="26">
        <v>118823315.75</v>
      </c>
      <c r="H22" s="26">
        <v>0</v>
      </c>
      <c r="I22" s="26">
        <v>0</v>
      </c>
    </row>
    <row r="23" spans="1:9" ht="12.75">
      <c r="A23" s="25">
        <v>15</v>
      </c>
      <c r="B23" s="25">
        <v>3</v>
      </c>
      <c r="C23" s="26">
        <v>221742950.9</v>
      </c>
      <c r="D23" s="26">
        <v>561653480.87</v>
      </c>
      <c r="E23" s="26">
        <v>239882665.64</v>
      </c>
      <c r="F23" s="26">
        <v>595304720.12</v>
      </c>
      <c r="G23" s="26">
        <v>198077633.15</v>
      </c>
      <c r="H23" s="26">
        <v>674532858.09</v>
      </c>
      <c r="I23" s="26">
        <v>3151599569.1733</v>
      </c>
    </row>
    <row r="24" spans="1:9" ht="12.75">
      <c r="A24" s="25">
        <v>72</v>
      </c>
      <c r="B24" s="25">
        <v>9</v>
      </c>
      <c r="C24" s="26">
        <v>1589478902.73</v>
      </c>
      <c r="D24" s="26">
        <v>2262499242.79</v>
      </c>
      <c r="E24" s="26">
        <v>1543168753.42</v>
      </c>
      <c r="F24" s="26">
        <v>2290080307.54</v>
      </c>
      <c r="G24" s="26">
        <v>1257449361.57</v>
      </c>
      <c r="H24" s="26">
        <v>2610893332.47</v>
      </c>
      <c r="I24" s="26">
        <v>10557291661.3679</v>
      </c>
    </row>
    <row r="25" spans="1:9" ht="12.75">
      <c r="A25" s="25">
        <v>2</v>
      </c>
      <c r="B25" s="25">
        <v>0</v>
      </c>
      <c r="C25" s="26">
        <v>68055664</v>
      </c>
      <c r="D25" s="26">
        <v>256290330.53</v>
      </c>
      <c r="E25" s="26">
        <v>37884903.37</v>
      </c>
      <c r="F25" s="26">
        <v>265003830.59</v>
      </c>
      <c r="G25" s="26">
        <v>22627480.25</v>
      </c>
      <c r="H25" s="26">
        <v>265837110.42</v>
      </c>
      <c r="I25" s="26">
        <v>1214932259.255</v>
      </c>
    </row>
    <row r="26" spans="1:9" ht="12.75">
      <c r="A26" s="25">
        <v>268</v>
      </c>
      <c r="B26" s="25">
        <v>0</v>
      </c>
      <c r="C26" s="26">
        <v>2604598186.64</v>
      </c>
      <c r="D26" s="26">
        <v>28389656.33</v>
      </c>
      <c r="E26" s="26">
        <v>2448141302.31</v>
      </c>
      <c r="F26" s="26">
        <v>30422399.62</v>
      </c>
      <c r="G26" s="26">
        <v>1898742748.53</v>
      </c>
      <c r="H26" s="26">
        <v>37073253.87</v>
      </c>
      <c r="I26" s="26">
        <v>373834658.9874</v>
      </c>
    </row>
    <row r="27" spans="1:9" ht="12.75">
      <c r="A27" s="25">
        <v>0</v>
      </c>
      <c r="B27" s="25">
        <v>0</v>
      </c>
      <c r="C27" s="26">
        <v>1366000</v>
      </c>
      <c r="D27" s="26">
        <v>0</v>
      </c>
      <c r="E27" s="26">
        <v>1366000</v>
      </c>
      <c r="F27" s="26">
        <v>0</v>
      </c>
      <c r="G27" s="26">
        <v>0</v>
      </c>
      <c r="H27" s="26">
        <v>0</v>
      </c>
      <c r="I27" s="26">
        <v>0</v>
      </c>
    </row>
    <row r="28" spans="1:9" ht="12.75">
      <c r="A28" s="25">
        <v>86</v>
      </c>
      <c r="B28" s="25">
        <v>0</v>
      </c>
      <c r="C28" s="26">
        <v>586192807.51</v>
      </c>
      <c r="D28" s="26">
        <v>10885422</v>
      </c>
      <c r="E28" s="26">
        <v>582525962.12</v>
      </c>
      <c r="F28" s="26">
        <v>10988010.44</v>
      </c>
      <c r="G28" s="26">
        <v>391233066.94</v>
      </c>
      <c r="H28" s="26">
        <v>10478509.02</v>
      </c>
      <c r="I28" s="26">
        <v>41663079.5425</v>
      </c>
    </row>
    <row r="29" spans="1:9" ht="12.75">
      <c r="A29" s="25">
        <v>22</v>
      </c>
      <c r="B29" s="25">
        <v>2</v>
      </c>
      <c r="C29" s="26">
        <v>384661610.78</v>
      </c>
      <c r="D29" s="26">
        <v>427944437.51</v>
      </c>
      <c r="E29" s="26">
        <v>376584096.13</v>
      </c>
      <c r="F29" s="26">
        <v>446481008.92</v>
      </c>
      <c r="G29" s="26">
        <v>357960335.94</v>
      </c>
      <c r="H29" s="26">
        <v>263203040.13</v>
      </c>
      <c r="I29" s="26">
        <v>1028480656.2555</v>
      </c>
    </row>
    <row r="30" spans="1:9" ht="12.75">
      <c r="A30" s="25">
        <v>14</v>
      </c>
      <c r="B30" s="25">
        <v>0</v>
      </c>
      <c r="C30" s="26">
        <v>71092210.16</v>
      </c>
      <c r="D30" s="26">
        <v>46250768.69</v>
      </c>
      <c r="E30" s="26">
        <v>70299542.72</v>
      </c>
      <c r="F30" s="26">
        <v>47602006.69</v>
      </c>
      <c r="G30" s="26">
        <v>41278893.92</v>
      </c>
      <c r="H30" s="26">
        <v>38592319.92</v>
      </c>
      <c r="I30" s="26">
        <v>165379116.975</v>
      </c>
    </row>
    <row r="31" spans="1:9" ht="12.75">
      <c r="A31" s="25">
        <v>2948</v>
      </c>
      <c r="B31" s="25">
        <v>0</v>
      </c>
      <c r="C31" s="26">
        <v>469942662.46</v>
      </c>
      <c r="D31" s="26">
        <v>631467945.88</v>
      </c>
      <c r="E31" s="26">
        <v>469374439.97</v>
      </c>
      <c r="F31" s="26">
        <v>574449574.03</v>
      </c>
      <c r="G31" s="26">
        <v>378276964.89</v>
      </c>
      <c r="H31" s="26">
        <v>239002673.34</v>
      </c>
      <c r="I31" s="26">
        <v>621351764.2345</v>
      </c>
    </row>
  </sheetData>
  <sheetProtection/>
  <printOptions/>
  <pageMargins left="0.75" right="0.75" top="1" bottom="1" header="0.5" footer="0.5"/>
  <pageSetup horizontalDpi="600" verticalDpi="600" orientation="portrait" paperSize="9" r:id="rId1"/>
  <headerFooter alignWithMargins="0">
    <oddHeader>&amp;C&amp;A&amp;R&amp;"Arial,Regular"&amp;08&amp;KB3B3B3maib | de uz intern
informaţie accesibilă doar angajaților băncii</oddHeader>
    <oddFooter>&amp;CPage &amp;P</oddFooter>
    <evenHeader>&amp;R&amp;"Arial,Regular"&amp;08&amp;KB3B3B3maib | de uz intern
informaţie accesibilă doar angajaților băncii</evenHeader>
    <firstHeader>&amp;R&amp;"Arial,Regular"&amp;08&amp;KB3B3B3maib | de uz intern
informaţie accesibilă doar angajaților băncii</first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BJDTCD221021134156BJGMNPC01024028</dc:description>
  <cp:lastModifiedBy>MAIB</cp:lastModifiedBy>
  <dcterms:modified xsi:type="dcterms:W3CDTF">2021-10-22T10:41:58Z</dcterms:modified>
  <cp:category>maib | de uz intern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1ddfe0ce-ca44-4306-856a-5efa6b27dc58</vt:lpwstr>
  </property>
  <property fmtid="{D5CDD505-2E9C-101B-9397-08002B2CF9AE}" pid="3" name="bjSaver">
    <vt:lpwstr>EyOu4+7yS4OS/M26D1DxOdThDMaR8THI</vt:lpwstr>
  </property>
  <property fmtid="{D5CDD505-2E9C-101B-9397-08002B2CF9AE}" pid="4" name="bjDocumentLabelXML">
    <vt:lpwstr>&lt;?xml version="1.0" encoding="us-ascii"?&gt;&lt;sisl xmlns:xsd="http://www.w3.org/2001/XMLSchema" xmlns:xsi="http://www.w3.org/2001/XMLSchema-instance" sislVersion="0" policy="abdf4888-dc0d-474e-9c68-564b2682cbef" origin="userSelected" xmlns="http://www.boldonj</vt:lpwstr>
  </property>
  <property fmtid="{D5CDD505-2E9C-101B-9397-08002B2CF9AE}" pid="5" name="bjDocumentLabelXML-0">
    <vt:lpwstr>ames.com/2008/01/sie/internal/label"&gt;&lt;element uid="id_classification_confidential" value="" /&gt;&lt;/sisl&gt;</vt:lpwstr>
  </property>
  <property fmtid="{D5CDD505-2E9C-101B-9397-08002B2CF9AE}" pid="6" name="bjClsUserRVM">
    <vt:lpwstr>[]</vt:lpwstr>
  </property>
  <property fmtid="{D5CDD505-2E9C-101B-9397-08002B2CF9AE}" pid="7" name="bjLabelHistoryID">
    <vt:lpwstr>{516753F3-B7ED-4B90-8DEB-98C2C8E0E810}</vt:lpwstr>
  </property>
  <property fmtid="{D5CDD505-2E9C-101B-9397-08002B2CF9AE}" pid="8" name="bjDocumentSecurityLabel">
    <vt:lpwstr>maib | de uz intern</vt:lpwstr>
  </property>
  <property fmtid="{D5CDD505-2E9C-101B-9397-08002B2CF9AE}" pid="9" name="bjRightHeaderLabel-first">
    <vt:lpwstr>&amp;"Arial,Regular"&amp;08&amp;KB3B3B3maib | de uz intern
informaţie accesibilă doar angajaților băncii</vt:lpwstr>
  </property>
  <property fmtid="{D5CDD505-2E9C-101B-9397-08002B2CF9AE}" pid="10" name="bjRightHeaderLabel-even">
    <vt:lpwstr>&amp;"Arial,Regular"&amp;08&amp;KB3B3B3maib | de uz intern
informaţie accesibilă doar angajaților băncii</vt:lpwstr>
  </property>
  <property fmtid="{D5CDD505-2E9C-101B-9397-08002B2CF9AE}" pid="11" name="bjRightHeaderLabel">
    <vt:lpwstr>&amp;"Arial,Regular"&amp;08&amp;KB3B3B3maib | de uz intern
informaţie accesibilă doar angajaților băncii</vt:lpwstr>
  </property>
</Properties>
</file>