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14895" windowHeight="11820" activeTab="0"/>
  </bookViews>
  <sheets>
    <sheet name="Sheet1" sheetId="1" r:id="rId1"/>
    <sheet name="Sheet2" sheetId="2" r:id="rId2"/>
  </sheets>
  <definedNames>
    <definedName name="_xlnm.Print_Area" localSheetId="0">'Sheet1'!$B$1:$P$49</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<sst xmlns="http://schemas.openxmlformats.org/spreadsheetml/2006/main" count="64" uniqueCount="52">
  <si>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</si>
  <si>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</si>
  <si>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</si>
  <si>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</si>
  <si>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</si>
  <si>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</si>
  <si>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</si>
  <si>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</si>
  <si>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</si>
  <si>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</si>
  <si>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</si>
  <si>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</si>
  <si>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</si>
  <si>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</si>
  <si>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</si>
  <si>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</si>
  <si>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</si>
  <si>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</si>
  <si>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</si>
  <si>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</si>
  <si>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</si>
  <si>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</si>
  <si>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</si>
  <si>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</si>
  <si>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</si>
  <si>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</si>
  <si>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</si>
  <si>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</si>
  <si>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</si>
  <si>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</si>
  <si>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</si>
  <si>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</si>
  <si>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</si>
  <si>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Calculat de tfrunza Data/Ora: 16.02.2021 / 08:57:36</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</si>
  <si>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</si>
  <si>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</si>
  <si>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</si>
  <si>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</si>
  <si>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</si>
  <si>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</si>
  <si>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</si>
  <si>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</si>
  <si>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</si>
  <si>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</si>
  <si>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</si>
  <si>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</si>
  <si>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</si>
  <si>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la situatia  31.01.2021</t>
  </si>
  <si>
    <t>Data perfectarii         19.02.2021</t>
  </si>
  <si>
    <t>Aliona Stratan</t>
  </si>
  <si>
    <t xml:space="preserve">Executorul si numarul telefonului    O.Tăbîrţa     0-22-30-32-85   </t>
  </si>
  <si>
    <t xml:space="preserve">Prim-vicepreședintele Comitetului de Conducere al băncii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</si>
</sst>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
    <numFmt numFmtId="183" formatCode="0.000E+00"/>
    <numFmt numFmtId="184" formatCode="0.0E+00"/>
    <numFmt numFmtId="185" formatCode="0.E+00"/>
    <numFmt numFmtId="186" formatCode="&quot;Yes&quot;;&quot;Yes&quot;;&quot;No&quot;"/>
    <numFmt numFmtId="187" formatCode="&quot;True&quot;;&quot;True&quot;;&quot;False&quot;"/>
    <numFmt numFmtId="188" formatCode="&quot;On&quot;;&quot;On&quot;;&quot;Off&quot;"/>
    <numFmt numFmtId="189" formatCode="[$€-2]\ #,##0.00_);[Red]\([$€-2]\ #,##0.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40" fillId="32" borderId="0" applyNumberFormat="0" applyBorder="0" applyAlignment="0" applyProtection="0"/>
  </cellStyleXfs>
  <cellXfs count="73">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82"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6" fillId="0" borderId="0" xfId="0" applyNumberFormat="1" applyFont="1" applyAlignment="1">
      <alignment/>
    </xf>
    <xf numFmtId="3" fontId="4" fillId="33" borderId="17"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38</xdr:row>
      <xdr:rowOff>9525</xdr:rowOff>
    </xdr:from>
    <xdr:to>
      <xdr:col>5</xdr:col>
      <xdr:colOff>600075</xdr:colOff>
      <xdr:row>47</xdr:row>
      <xdr:rowOff>95250</xdr:rowOff>
    </xdr:to>
    <xdr:pic>
      <xdr:nvPicPr>
        <xdr:cNvPr id="1" name="Рисунок 1"/>
        <xdr:cNvPicPr preferRelativeResize="1">
          <a:picLocks noChangeAspect="1"/>
        </xdr:cNvPicPr>
      </xdr:nvPicPr>
      <xdr:blipFill>
        <a:blip r:embed="rId1"/>
        <a:stretch>
          <a:fillRect/>
        </a:stretch>
      </xdr:blipFill>
      <xdr:spPr>
        <a:xfrm>
          <a:off x="3905250" y="7667625"/>
          <a:ext cx="2190750"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zoomScalePageLayoutView="0" workbookViewId="0" topLeftCell="A32">
      <selection activeCell="D52" sqref="D52"/>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33</v>
      </c>
    </row>
    <row r="2" spans="1:19" ht="12.75">
      <c r="A2" s="2"/>
      <c r="B2" s="2"/>
      <c r="C2" s="2"/>
      <c r="D2" s="27"/>
      <c r="E2" s="2"/>
      <c r="J2" s="2"/>
      <c r="K2" s="2"/>
      <c r="N2" s="2"/>
      <c r="P2" s="24" t="s">
        <v>20</v>
      </c>
      <c r="S2" s="2"/>
    </row>
    <row r="3" spans="1:19" ht="12.75">
      <c r="A3" s="2"/>
      <c r="B3" s="71" t="s">
        <v>19</v>
      </c>
      <c r="C3" s="71"/>
      <c r="D3" s="71"/>
      <c r="E3" s="71"/>
      <c r="F3" s="71"/>
      <c r="G3" s="71"/>
      <c r="H3" s="71"/>
      <c r="I3" s="71"/>
      <c r="J3" s="71"/>
      <c r="K3" s="71"/>
      <c r="L3" s="71"/>
      <c r="M3" s="72" t="s">
        <v>35</v>
      </c>
      <c r="N3" s="72"/>
      <c r="O3" s="72"/>
      <c r="P3" s="72"/>
      <c r="S3" s="2"/>
    </row>
    <row r="4" spans="1:19" ht="12.75">
      <c r="A4" s="2"/>
      <c r="B4" s="71" t="s">
        <v>22</v>
      </c>
      <c r="C4" s="71"/>
      <c r="D4" s="71"/>
      <c r="E4" s="71"/>
      <c r="F4" s="71"/>
      <c r="G4" s="71"/>
      <c r="H4" s="71"/>
      <c r="I4" s="71"/>
      <c r="J4" s="71"/>
      <c r="K4" s="71"/>
      <c r="L4" s="71"/>
      <c r="M4" s="72" t="s">
        <v>3</v>
      </c>
      <c r="N4" s="72"/>
      <c r="O4" s="72"/>
      <c r="P4" s="72"/>
      <c r="S4" s="2"/>
    </row>
    <row r="5" spans="1:19" ht="12.75">
      <c r="A5" s="2"/>
      <c r="B5" s="2"/>
      <c r="M5" s="72" t="s">
        <v>18</v>
      </c>
      <c r="N5" s="72"/>
      <c r="O5" s="72"/>
      <c r="P5" s="72"/>
      <c r="S5" s="2"/>
    </row>
    <row r="6" spans="1:19" ht="12.75">
      <c r="A6" s="2"/>
      <c r="B6" s="71" t="s">
        <v>47</v>
      </c>
      <c r="C6" s="71"/>
      <c r="D6" s="71"/>
      <c r="E6" s="71"/>
      <c r="F6" s="71"/>
      <c r="G6" s="71"/>
      <c r="H6" s="71"/>
      <c r="I6" s="71"/>
      <c r="J6" s="71"/>
      <c r="K6" s="71"/>
      <c r="L6" s="71"/>
      <c r="M6" s="3"/>
      <c r="N6" s="3"/>
      <c r="O6" s="3"/>
      <c r="P6" s="3"/>
      <c r="S6" s="2"/>
    </row>
    <row r="7" spans="1:19" ht="12.75">
      <c r="A7" s="2"/>
      <c r="B7" s="2"/>
      <c r="M7" s="2"/>
      <c r="S7" s="2"/>
    </row>
    <row r="8" spans="1:19" ht="57.75" customHeight="1">
      <c r="A8" s="2"/>
      <c r="B8" s="62" t="s">
        <v>21</v>
      </c>
      <c r="C8" s="67" t="s">
        <v>40</v>
      </c>
      <c r="D8" s="67"/>
      <c r="E8" s="68" t="s">
        <v>12</v>
      </c>
      <c r="F8" s="68"/>
      <c r="G8" s="68"/>
      <c r="H8" s="68"/>
      <c r="I8" s="68"/>
      <c r="J8" s="68"/>
      <c r="K8" s="69" t="s">
        <v>39</v>
      </c>
      <c r="L8" s="69"/>
      <c r="M8" s="69"/>
      <c r="N8" s="69"/>
      <c r="O8" s="69"/>
      <c r="P8" s="69"/>
      <c r="S8" s="2"/>
    </row>
    <row r="9" spans="1:19" ht="12.75">
      <c r="A9" s="2"/>
      <c r="B9" s="62"/>
      <c r="C9" s="65" t="s">
        <v>23</v>
      </c>
      <c r="D9" s="59" t="s">
        <v>42</v>
      </c>
      <c r="E9" s="55" t="s">
        <v>7</v>
      </c>
      <c r="F9" s="56"/>
      <c r="G9" s="57" t="s">
        <v>25</v>
      </c>
      <c r="H9" s="58"/>
      <c r="I9" s="60" t="s">
        <v>38</v>
      </c>
      <c r="J9" s="58"/>
      <c r="K9" s="55" t="s">
        <v>7</v>
      </c>
      <c r="L9" s="56"/>
      <c r="M9" s="57" t="s">
        <v>25</v>
      </c>
      <c r="N9" s="59"/>
      <c r="O9" s="64" t="s">
        <v>38</v>
      </c>
      <c r="P9" s="64"/>
      <c r="S9" s="2"/>
    </row>
    <row r="10" spans="1:19" ht="38.25">
      <c r="A10" s="2"/>
      <c r="B10" s="63"/>
      <c r="C10" s="66"/>
      <c r="D10" s="70"/>
      <c r="E10" s="4" t="s">
        <v>28</v>
      </c>
      <c r="F10" s="5" t="s">
        <v>10</v>
      </c>
      <c r="G10" s="5" t="s">
        <v>28</v>
      </c>
      <c r="H10" s="5" t="s">
        <v>10</v>
      </c>
      <c r="I10" s="5" t="s">
        <v>28</v>
      </c>
      <c r="J10" s="5" t="s">
        <v>10</v>
      </c>
      <c r="K10" s="5" t="s">
        <v>28</v>
      </c>
      <c r="L10" s="5" t="s">
        <v>10</v>
      </c>
      <c r="M10" s="5" t="s">
        <v>28</v>
      </c>
      <c r="N10" s="5" t="s">
        <v>10</v>
      </c>
      <c r="O10" s="6" t="s">
        <v>28</v>
      </c>
      <c r="P10" s="7" t="s">
        <v>2</v>
      </c>
      <c r="S10" s="2"/>
    </row>
    <row r="11" spans="1:19" ht="12.75">
      <c r="A11" s="2"/>
      <c r="B11" s="8" t="s">
        <v>34</v>
      </c>
      <c r="C11" s="29">
        <v>1</v>
      </c>
      <c r="D11" s="9">
        <v>2</v>
      </c>
      <c r="E11" s="9">
        <v>3</v>
      </c>
      <c r="F11" s="9">
        <v>4</v>
      </c>
      <c r="G11" s="9">
        <v>5</v>
      </c>
      <c r="H11" s="9">
        <v>6</v>
      </c>
      <c r="I11" s="9">
        <v>7</v>
      </c>
      <c r="J11" s="9">
        <v>8</v>
      </c>
      <c r="K11" s="9">
        <v>9</v>
      </c>
      <c r="L11" s="9">
        <v>10</v>
      </c>
      <c r="M11" s="9">
        <v>11</v>
      </c>
      <c r="N11" s="9">
        <v>12</v>
      </c>
      <c r="O11" s="9">
        <v>13</v>
      </c>
      <c r="P11" s="10">
        <v>14</v>
      </c>
      <c r="S11" s="2"/>
    </row>
    <row r="12" spans="1:19" ht="12.75">
      <c r="A12" s="2"/>
      <c r="B12" s="30" t="s">
        <v>29</v>
      </c>
      <c r="C12" s="44">
        <v>31</v>
      </c>
      <c r="D12" s="45">
        <v>0</v>
      </c>
      <c r="E12" s="35">
        <f>1126184321.35/1000</f>
        <v>1126184.3213499999</v>
      </c>
      <c r="F12" s="35">
        <f>268713428.72/1000</f>
        <v>268713.42872</v>
      </c>
      <c r="G12" s="35">
        <v>1153729.03743</v>
      </c>
      <c r="H12" s="35">
        <v>263795.57167</v>
      </c>
      <c r="I12" s="35">
        <v>580627.727</v>
      </c>
      <c r="J12" s="35">
        <v>223215.699</v>
      </c>
      <c r="K12" s="36">
        <v>8.21</v>
      </c>
      <c r="L12" s="42">
        <v>4.65</v>
      </c>
      <c r="M12" s="11">
        <v>8.28</v>
      </c>
      <c r="N12" s="11">
        <v>4.64</v>
      </c>
      <c r="O12" s="12">
        <v>9.38</v>
      </c>
      <c r="P12" s="13">
        <v>4.42</v>
      </c>
      <c r="S12" s="2"/>
    </row>
    <row r="13" spans="1:19" ht="12.75">
      <c r="A13" s="2"/>
      <c r="B13" s="31" t="s">
        <v>4</v>
      </c>
      <c r="C13" s="46">
        <v>2</v>
      </c>
      <c r="D13" s="47">
        <v>2</v>
      </c>
      <c r="E13" s="37">
        <v>982937.273</v>
      </c>
      <c r="F13" s="37">
        <v>867802.51853</v>
      </c>
      <c r="G13" s="32">
        <v>1011022.94748</v>
      </c>
      <c r="H13" s="32">
        <v>930894.90547</v>
      </c>
      <c r="I13" s="32">
        <v>655723.106</v>
      </c>
      <c r="J13" s="32">
        <v>1191635.798</v>
      </c>
      <c r="K13" s="38">
        <v>7.64</v>
      </c>
      <c r="L13" s="39">
        <v>4.13</v>
      </c>
      <c r="M13" s="14">
        <v>7.63</v>
      </c>
      <c r="N13" s="14">
        <v>4.05</v>
      </c>
      <c r="O13" s="15">
        <v>8.68</v>
      </c>
      <c r="P13" s="16">
        <v>4.75</v>
      </c>
      <c r="S13" s="2"/>
    </row>
    <row r="14" spans="1:19" ht="12.75">
      <c r="A14" s="2"/>
      <c r="B14" s="31" t="s">
        <v>14</v>
      </c>
      <c r="C14" s="46">
        <v>6</v>
      </c>
      <c r="D14" s="47">
        <v>0</v>
      </c>
      <c r="E14" s="37">
        <f>139608865.28/1000</f>
        <v>139608.86528</v>
      </c>
      <c r="F14" s="37">
        <f>69004122.8/1000</f>
        <v>69004.1228</v>
      </c>
      <c r="G14" s="37">
        <v>135511.09557</v>
      </c>
      <c r="H14" s="37">
        <v>70577.87176000001</v>
      </c>
      <c r="I14" s="37">
        <v>125285.195</v>
      </c>
      <c r="J14" s="37">
        <v>196458.263</v>
      </c>
      <c r="K14" s="38">
        <v>6.98</v>
      </c>
      <c r="L14" s="39">
        <v>4.07366538728031</v>
      </c>
      <c r="M14" s="14">
        <v>7.01</v>
      </c>
      <c r="N14" s="14">
        <v>4.06</v>
      </c>
      <c r="O14" s="15">
        <v>7.25</v>
      </c>
      <c r="P14" s="16">
        <v>4.99740527541083</v>
      </c>
      <c r="S14" s="2"/>
    </row>
    <row r="15" spans="1:19" ht="12.75">
      <c r="A15" s="2"/>
      <c r="B15" s="31" t="s">
        <v>5</v>
      </c>
      <c r="C15" s="46">
        <v>1769</v>
      </c>
      <c r="D15" s="47">
        <v>0</v>
      </c>
      <c r="E15" s="37">
        <f>2449805338.43001/1000</f>
        <v>2449805.33843001</v>
      </c>
      <c r="F15" s="37">
        <f>7139005.5/1000</f>
        <v>7139.0055</v>
      </c>
      <c r="G15" s="32">
        <v>2434142.2007800103</v>
      </c>
      <c r="H15" s="32">
        <v>7214.7339</v>
      </c>
      <c r="I15" s="32">
        <v>1953644.044</v>
      </c>
      <c r="J15" s="32">
        <v>0</v>
      </c>
      <c r="K15" s="38">
        <v>7.85007277940109</v>
      </c>
      <c r="L15" s="39">
        <v>4.15</v>
      </c>
      <c r="M15" s="14">
        <v>8.01421066845386</v>
      </c>
      <c r="N15" s="14">
        <v>4.15</v>
      </c>
      <c r="O15" s="15">
        <v>9.40489600511521</v>
      </c>
      <c r="P15" s="16">
        <v>0</v>
      </c>
      <c r="S15" s="2"/>
    </row>
    <row r="16" spans="1:19" ht="12.75">
      <c r="A16" s="2"/>
      <c r="B16" s="31" t="s">
        <v>30</v>
      </c>
      <c r="C16" s="46">
        <v>1</v>
      </c>
      <c r="D16" s="47">
        <v>3</v>
      </c>
      <c r="E16" s="37">
        <f>263391119.98/1000</f>
        <v>263391.11998</v>
      </c>
      <c r="F16" s="37">
        <f>507282195.37/1000</f>
        <v>507282.19537000003</v>
      </c>
      <c r="G16" s="37">
        <v>274787.73302999994</v>
      </c>
      <c r="H16" s="37">
        <v>327849.65677</v>
      </c>
      <c r="I16" s="37">
        <v>257235.142</v>
      </c>
      <c r="J16" s="37">
        <v>257537.227</v>
      </c>
      <c r="K16" s="38">
        <v>14.885206767003</v>
      </c>
      <c r="L16" s="39">
        <v>4.46</v>
      </c>
      <c r="M16" s="14">
        <v>14.5994835522043</v>
      </c>
      <c r="N16" s="14">
        <v>4.37232902685982</v>
      </c>
      <c r="O16" s="15">
        <v>15.0939808649471</v>
      </c>
      <c r="P16" s="16">
        <v>4.73</v>
      </c>
      <c r="S16" s="2"/>
    </row>
    <row r="17" spans="1:19" ht="12" customHeight="1">
      <c r="A17" s="2"/>
      <c r="B17" s="31" t="s">
        <v>8</v>
      </c>
      <c r="C17" s="46">
        <v>0</v>
      </c>
      <c r="D17" s="47">
        <v>0</v>
      </c>
      <c r="E17" s="37">
        <f>0/1000</f>
        <v>0</v>
      </c>
      <c r="F17" s="37">
        <f>0/1000</f>
        <v>0</v>
      </c>
      <c r="G17" s="37">
        <v>0</v>
      </c>
      <c r="H17" s="37">
        <v>0</v>
      </c>
      <c r="I17" s="37">
        <v>0</v>
      </c>
      <c r="J17" s="37">
        <v>0</v>
      </c>
      <c r="K17" s="38">
        <v>0</v>
      </c>
      <c r="L17" s="39">
        <v>0</v>
      </c>
      <c r="M17" s="39">
        <v>0</v>
      </c>
      <c r="N17" s="14">
        <v>0</v>
      </c>
      <c r="O17" s="15">
        <v>0</v>
      </c>
      <c r="P17" s="16">
        <v>0</v>
      </c>
      <c r="S17" s="2"/>
    </row>
    <row r="18" spans="1:19" ht="12.75">
      <c r="A18" s="2"/>
      <c r="B18" s="31" t="s">
        <v>0</v>
      </c>
      <c r="C18" s="46">
        <v>0</v>
      </c>
      <c r="D18" s="47">
        <v>0</v>
      </c>
      <c r="E18" s="37">
        <f>0/1000</f>
        <v>0</v>
      </c>
      <c r="F18" s="37">
        <f>0/1000</f>
        <v>0</v>
      </c>
      <c r="G18" s="37">
        <v>0</v>
      </c>
      <c r="H18" s="37">
        <v>0</v>
      </c>
      <c r="I18" s="37">
        <v>0</v>
      </c>
      <c r="J18" s="37">
        <v>0</v>
      </c>
      <c r="K18" s="38">
        <v>0</v>
      </c>
      <c r="L18" s="39">
        <v>0</v>
      </c>
      <c r="M18" s="39">
        <v>0</v>
      </c>
      <c r="N18" s="14">
        <v>0</v>
      </c>
      <c r="O18" s="15">
        <v>0</v>
      </c>
      <c r="P18" s="16">
        <v>0</v>
      </c>
      <c r="S18" s="2"/>
    </row>
    <row r="19" spans="1:19" ht="12.75">
      <c r="A19" s="2"/>
      <c r="B19" s="31" t="s">
        <v>27</v>
      </c>
      <c r="C19" s="46">
        <v>0</v>
      </c>
      <c r="D19" s="47">
        <v>0</v>
      </c>
      <c r="E19" s="37">
        <f>148730700/1000</f>
        <v>148730.7</v>
      </c>
      <c r="F19" s="37">
        <f>0/1000</f>
        <v>0</v>
      </c>
      <c r="G19" s="37">
        <v>133655.5</v>
      </c>
      <c r="H19" s="37">
        <v>0</v>
      </c>
      <c r="I19" s="37">
        <v>5026.174</v>
      </c>
      <c r="J19" s="37">
        <v>0</v>
      </c>
      <c r="K19" s="38">
        <v>8</v>
      </c>
      <c r="L19" s="39">
        <v>0</v>
      </c>
      <c r="M19" s="39">
        <v>8</v>
      </c>
      <c r="N19" s="14">
        <v>0</v>
      </c>
      <c r="O19" s="15">
        <v>9.5</v>
      </c>
      <c r="P19" s="16">
        <v>0</v>
      </c>
      <c r="S19" s="2"/>
    </row>
    <row r="20" spans="1:19" ht="25.5">
      <c r="A20" s="2"/>
      <c r="B20" s="31" t="s">
        <v>44</v>
      </c>
      <c r="C20" s="46">
        <v>0</v>
      </c>
      <c r="D20" s="47">
        <v>0</v>
      </c>
      <c r="E20" s="37">
        <f>0/1000</f>
        <v>0</v>
      </c>
      <c r="F20" s="37">
        <f>0/1000</f>
        <v>0</v>
      </c>
      <c r="G20" s="32">
        <v>0</v>
      </c>
      <c r="H20" s="32">
        <v>0</v>
      </c>
      <c r="I20" s="32">
        <v>0</v>
      </c>
      <c r="J20" s="32">
        <v>0</v>
      </c>
      <c r="K20" s="38">
        <v>0</v>
      </c>
      <c r="L20" s="39">
        <v>0</v>
      </c>
      <c r="M20" s="14">
        <v>0</v>
      </c>
      <c r="N20" s="14">
        <v>0</v>
      </c>
      <c r="O20" s="15">
        <v>0</v>
      </c>
      <c r="P20" s="16">
        <v>0</v>
      </c>
      <c r="S20" s="2"/>
    </row>
    <row r="21" spans="1:19" ht="12.75">
      <c r="A21" s="2"/>
      <c r="B21" s="31" t="s">
        <v>46</v>
      </c>
      <c r="C21" s="46">
        <v>0</v>
      </c>
      <c r="D21" s="47">
        <v>0</v>
      </c>
      <c r="E21" s="37">
        <f>0/1000</f>
        <v>0</v>
      </c>
      <c r="F21" s="37">
        <f>0/1000</f>
        <v>0</v>
      </c>
      <c r="G21" s="32">
        <v>0</v>
      </c>
      <c r="H21" s="32">
        <v>0</v>
      </c>
      <c r="I21" s="32">
        <v>0</v>
      </c>
      <c r="J21" s="32">
        <v>0</v>
      </c>
      <c r="K21" s="38">
        <v>0</v>
      </c>
      <c r="L21" s="39">
        <v>0</v>
      </c>
      <c r="M21" s="14">
        <v>0</v>
      </c>
      <c r="N21" s="14">
        <v>0</v>
      </c>
      <c r="O21" s="15">
        <v>0</v>
      </c>
      <c r="P21" s="16">
        <v>0</v>
      </c>
      <c r="S21" s="2"/>
    </row>
    <row r="22" spans="1:19" ht="25.5">
      <c r="A22" s="2"/>
      <c r="B22" s="31" t="s">
        <v>31</v>
      </c>
      <c r="C22" s="46">
        <v>0</v>
      </c>
      <c r="D22" s="47">
        <v>0</v>
      </c>
      <c r="E22" s="37">
        <f>118823315.75/1000</f>
        <v>118823.31575</v>
      </c>
      <c r="F22" s="37">
        <f>0/1000</f>
        <v>0</v>
      </c>
      <c r="G22" s="32">
        <v>118823.31575</v>
      </c>
      <c r="H22" s="32">
        <v>0</v>
      </c>
      <c r="I22" s="32">
        <v>0</v>
      </c>
      <c r="J22" s="32">
        <v>0</v>
      </c>
      <c r="K22" s="38">
        <v>6.94871141966933</v>
      </c>
      <c r="L22" s="39">
        <v>0</v>
      </c>
      <c r="M22" s="14">
        <v>6.94871141966933</v>
      </c>
      <c r="N22" s="14">
        <v>0</v>
      </c>
      <c r="O22" s="15">
        <v>0</v>
      </c>
      <c r="P22" s="16">
        <v>0</v>
      </c>
      <c r="S22" s="2"/>
    </row>
    <row r="23" spans="1:19" ht="12.75">
      <c r="A23" s="2"/>
      <c r="B23" s="31" t="s">
        <v>26</v>
      </c>
      <c r="C23" s="46">
        <v>10</v>
      </c>
      <c r="D23" s="47">
        <v>1</v>
      </c>
      <c r="E23" s="37">
        <f>197622059.81/1000</f>
        <v>197622.05981</v>
      </c>
      <c r="F23" s="37">
        <f>681639668.97/1000</f>
        <v>681639.66897</v>
      </c>
      <c r="G23" s="32">
        <v>198077.63315</v>
      </c>
      <c r="H23" s="32">
        <v>674532.858089999</v>
      </c>
      <c r="I23" s="32">
        <v>90475.77</v>
      </c>
      <c r="J23" s="32">
        <v>664103.127</v>
      </c>
      <c r="K23" s="38">
        <v>8.16</v>
      </c>
      <c r="L23" s="39">
        <v>4.67</v>
      </c>
      <c r="M23" s="14">
        <v>8.11</v>
      </c>
      <c r="N23" s="14">
        <v>4.68</v>
      </c>
      <c r="O23" s="15">
        <v>9.79</v>
      </c>
      <c r="P23" s="16">
        <v>5.32</v>
      </c>
      <c r="S23" s="2"/>
    </row>
    <row r="24" spans="1:19" ht="12.75">
      <c r="A24" s="2"/>
      <c r="B24" s="31" t="s">
        <v>11</v>
      </c>
      <c r="C24" s="46">
        <v>31</v>
      </c>
      <c r="D24" s="47">
        <v>2</v>
      </c>
      <c r="E24" s="37">
        <v>1427905.83816</v>
      </c>
      <c r="F24" s="37">
        <v>2135712.64631</v>
      </c>
      <c r="G24" s="32">
        <v>1465436.12262</v>
      </c>
      <c r="H24" s="32">
        <v>2402906.57142</v>
      </c>
      <c r="I24" s="32">
        <v>1004570.384</v>
      </c>
      <c r="J24" s="32">
        <v>2183077.988</v>
      </c>
      <c r="K24" s="38">
        <v>7.44</v>
      </c>
      <c r="L24" s="39">
        <v>4.09</v>
      </c>
      <c r="M24" s="14">
        <v>7.44</v>
      </c>
      <c r="N24" s="14">
        <v>4.13</v>
      </c>
      <c r="O24" s="15">
        <v>7.87</v>
      </c>
      <c r="P24" s="16">
        <v>4.56</v>
      </c>
      <c r="S24" s="2"/>
    </row>
    <row r="25" spans="1:19" ht="12.75">
      <c r="A25" s="2"/>
      <c r="B25" s="31" t="s">
        <v>32</v>
      </c>
      <c r="C25" s="46">
        <v>0</v>
      </c>
      <c r="D25" s="47">
        <v>0</v>
      </c>
      <c r="E25" s="37">
        <f>(25615968+0)/1000</f>
        <v>25615.968</v>
      </c>
      <c r="F25" s="37">
        <f>(246747889.15+0)/1000</f>
        <v>246747.88915</v>
      </c>
      <c r="G25" s="37">
        <v>22627.48025</v>
      </c>
      <c r="H25" s="37">
        <v>265837.11042</v>
      </c>
      <c r="I25" s="37">
        <v>16075.324</v>
      </c>
      <c r="J25" s="37">
        <v>228889.61</v>
      </c>
      <c r="K25" s="38">
        <v>9.5</v>
      </c>
      <c r="L25" s="39">
        <v>4.57309639554418</v>
      </c>
      <c r="M25" s="14">
        <v>9.50424078925005</v>
      </c>
      <c r="N25" s="14">
        <v>4.57021315547521</v>
      </c>
      <c r="O25" s="15">
        <v>9.48</v>
      </c>
      <c r="P25" s="16">
        <v>4.62</v>
      </c>
      <c r="S25" s="2"/>
    </row>
    <row r="26" spans="1:19" ht="12.75">
      <c r="A26" s="2"/>
      <c r="B26" s="31" t="s">
        <v>36</v>
      </c>
      <c r="C26" s="46">
        <v>37</v>
      </c>
      <c r="D26" s="47">
        <v>0</v>
      </c>
      <c r="E26" s="37">
        <v>1927386.92059</v>
      </c>
      <c r="F26" s="37">
        <v>49</v>
      </c>
      <c r="G26" s="37">
        <v>1935751.59268</v>
      </c>
      <c r="H26" s="37">
        <v>64</v>
      </c>
      <c r="I26" s="37">
        <v>1363559.659</v>
      </c>
      <c r="J26" s="37">
        <v>0</v>
      </c>
      <c r="K26" s="38">
        <v>6.92</v>
      </c>
      <c r="L26" s="39">
        <v>0</v>
      </c>
      <c r="M26" s="14">
        <v>6.98</v>
      </c>
      <c r="N26" s="14">
        <v>0</v>
      </c>
      <c r="O26" s="15">
        <v>7.97</v>
      </c>
      <c r="P26" s="16">
        <v>0</v>
      </c>
      <c r="S26" s="2"/>
    </row>
    <row r="27" spans="1:19" ht="12.75">
      <c r="A27" s="2"/>
      <c r="B27" s="31" t="s">
        <v>17</v>
      </c>
      <c r="C27" s="46">
        <v>0</v>
      </c>
      <c r="D27" s="47">
        <v>0</v>
      </c>
      <c r="E27" s="37">
        <f>0/1000</f>
        <v>0</v>
      </c>
      <c r="F27" s="37">
        <f>0/1000</f>
        <v>0</v>
      </c>
      <c r="G27" s="37">
        <v>0</v>
      </c>
      <c r="H27" s="37">
        <v>0</v>
      </c>
      <c r="I27" s="37">
        <v>1546.131</v>
      </c>
      <c r="J27" s="37">
        <v>650.759</v>
      </c>
      <c r="K27" s="38">
        <v>0</v>
      </c>
      <c r="L27" s="39">
        <v>0</v>
      </c>
      <c r="M27" s="39">
        <v>0</v>
      </c>
      <c r="N27" s="14">
        <v>0</v>
      </c>
      <c r="O27" s="15">
        <v>10.32</v>
      </c>
      <c r="P27" s="16">
        <v>5.75</v>
      </c>
      <c r="S27" s="2"/>
    </row>
    <row r="28" spans="1:19" ht="12.75">
      <c r="A28" s="2"/>
      <c r="B28" s="31" t="s">
        <v>37</v>
      </c>
      <c r="C28" s="46">
        <v>58</v>
      </c>
      <c r="D28" s="47">
        <v>0</v>
      </c>
      <c r="E28" s="37">
        <f>(390179863.13+0)/1000</f>
        <v>390179.86313</v>
      </c>
      <c r="F28" s="37">
        <f>(9490648.35+0)/1000</f>
        <v>9490.64835</v>
      </c>
      <c r="G28" s="37">
        <v>391233.06694</v>
      </c>
      <c r="H28" s="37">
        <v>10478.50902</v>
      </c>
      <c r="I28" s="37">
        <v>217187.255</v>
      </c>
      <c r="J28" s="37">
        <v>4700.531</v>
      </c>
      <c r="K28" s="38">
        <v>8.56</v>
      </c>
      <c r="L28" s="39">
        <v>3.89</v>
      </c>
      <c r="M28" s="39">
        <v>8.71</v>
      </c>
      <c r="N28" s="14">
        <v>3.97605035821213</v>
      </c>
      <c r="O28" s="15">
        <v>8.86</v>
      </c>
      <c r="P28" s="16">
        <v>6.18</v>
      </c>
      <c r="S28" s="2"/>
    </row>
    <row r="29" spans="1:19" ht="25.5">
      <c r="A29" s="2"/>
      <c r="B29" s="31" t="s">
        <v>1</v>
      </c>
      <c r="C29" s="46">
        <v>8</v>
      </c>
      <c r="D29" s="47">
        <v>0</v>
      </c>
      <c r="E29" s="37">
        <v>379534.122</v>
      </c>
      <c r="F29" s="37">
        <v>209551.86919</v>
      </c>
      <c r="G29" s="37">
        <v>403524.18951</v>
      </c>
      <c r="H29" s="37">
        <v>217639.18656</v>
      </c>
      <c r="I29" s="37">
        <v>497301.66</v>
      </c>
      <c r="J29" s="37">
        <v>182303.574</v>
      </c>
      <c r="K29" s="38">
        <v>7.49</v>
      </c>
      <c r="L29" s="39">
        <v>3.99</v>
      </c>
      <c r="M29" s="39">
        <v>7.52</v>
      </c>
      <c r="N29" s="14">
        <v>4</v>
      </c>
      <c r="O29" s="15">
        <v>9.37</v>
      </c>
      <c r="P29" s="16">
        <v>4.13726890395357</v>
      </c>
      <c r="S29" s="2"/>
    </row>
    <row r="30" spans="1:19" ht="12.75">
      <c r="A30" s="2"/>
      <c r="B30" s="31" t="s">
        <v>9</v>
      </c>
      <c r="C30" s="48">
        <v>3</v>
      </c>
      <c r="D30" s="49">
        <v>0</v>
      </c>
      <c r="E30" s="40">
        <f>40158642.18/1000</f>
        <v>40158.64218</v>
      </c>
      <c r="F30" s="40">
        <f>38457659.37/1000</f>
        <v>38457.659369999994</v>
      </c>
      <c r="G30" s="40">
        <v>41278.89392</v>
      </c>
      <c r="H30" s="40">
        <v>38592.31992</v>
      </c>
      <c r="I30" s="40">
        <v>35514.615</v>
      </c>
      <c r="J30" s="40">
        <v>17407.312</v>
      </c>
      <c r="K30" s="41">
        <v>8.48</v>
      </c>
      <c r="L30" s="43">
        <v>4.27867780561966</v>
      </c>
      <c r="M30" s="43">
        <v>8.58</v>
      </c>
      <c r="N30" s="17">
        <v>4.31</v>
      </c>
      <c r="O30" s="18">
        <v>9.23</v>
      </c>
      <c r="P30" s="19">
        <v>4.55184332953696</v>
      </c>
      <c r="S30" s="2"/>
    </row>
    <row r="31" spans="1:19" ht="12.75">
      <c r="A31" s="2"/>
      <c r="B31" s="20" t="s">
        <v>13</v>
      </c>
      <c r="C31" s="50">
        <v>11333</v>
      </c>
      <c r="D31" s="51">
        <v>1648</v>
      </c>
      <c r="E31" s="53">
        <v>506684.48889</v>
      </c>
      <c r="F31" s="53">
        <v>187846.18403099998</v>
      </c>
      <c r="G31" s="53">
        <v>484602.19797000004</v>
      </c>
      <c r="H31" s="53">
        <v>180175.974537</v>
      </c>
      <c r="I31" s="53">
        <v>341221.346</v>
      </c>
      <c r="J31" s="53">
        <v>134042.558</v>
      </c>
      <c r="K31" s="52">
        <v>6.74</v>
      </c>
      <c r="L31" s="54">
        <v>3.62</v>
      </c>
      <c r="M31" s="21">
        <v>6.81</v>
      </c>
      <c r="N31" s="33">
        <v>3.45</v>
      </c>
      <c r="O31" s="22">
        <v>10.08</v>
      </c>
      <c r="P31" s="23">
        <v>3.52</v>
      </c>
      <c r="S31" s="2"/>
    </row>
    <row r="32" spans="1:19" ht="12.75">
      <c r="A32" s="2"/>
      <c r="B32" s="2"/>
      <c r="K32" s="2"/>
      <c r="S32" s="2"/>
    </row>
    <row r="33" spans="1:19" ht="12.75">
      <c r="A33" s="2"/>
      <c r="B33" s="24" t="s">
        <v>16</v>
      </c>
      <c r="K33" s="2"/>
      <c r="S33" s="2"/>
    </row>
    <row r="34" spans="1:19" ht="15" customHeight="1">
      <c r="A34" s="2"/>
      <c r="B34" s="61" t="s">
        <v>24</v>
      </c>
      <c r="C34" s="61"/>
      <c r="D34" s="61"/>
      <c r="E34" s="61"/>
      <c r="F34" s="61"/>
      <c r="G34" s="61"/>
      <c r="H34" s="61"/>
      <c r="I34" s="61"/>
      <c r="J34" s="61"/>
      <c r="K34" s="61"/>
      <c r="L34" s="61"/>
      <c r="M34" s="61"/>
      <c r="N34" s="61"/>
      <c r="O34" s="61"/>
      <c r="P34" s="61"/>
      <c r="S34" s="2"/>
    </row>
    <row r="35" spans="1:19" ht="12" customHeight="1">
      <c r="A35" s="2"/>
      <c r="B35" s="24" t="s">
        <v>43</v>
      </c>
      <c r="S35" s="2"/>
    </row>
    <row r="36" spans="1:19" ht="12" customHeight="1">
      <c r="A36" s="2"/>
      <c r="B36" s="24" t="s">
        <v>15</v>
      </c>
      <c r="S36" s="2"/>
    </row>
    <row r="37" spans="1:19" ht="22.5" customHeight="1">
      <c r="A37" s="2"/>
      <c r="B37" s="61" t="s">
        <v>41</v>
      </c>
      <c r="C37" s="61"/>
      <c r="D37" s="61"/>
      <c r="E37" s="61"/>
      <c r="F37" s="61"/>
      <c r="G37" s="61"/>
      <c r="H37" s="61"/>
      <c r="I37" s="61"/>
      <c r="J37" s="61"/>
      <c r="K37" s="61"/>
      <c r="L37" s="61"/>
      <c r="M37" s="61"/>
      <c r="N37" s="61"/>
      <c r="O37" s="61"/>
      <c r="P37" s="61"/>
      <c r="S37" s="2"/>
    </row>
    <row r="38" spans="1:19" ht="12.75">
      <c r="A38" s="2"/>
      <c r="B38" s="24" t="s">
        <v>6</v>
      </c>
      <c r="S38" s="2"/>
    </row>
    <row r="39" spans="1:19" ht="12.75">
      <c r="A39" s="2"/>
      <c r="B39" s="2"/>
      <c r="S39" s="2"/>
    </row>
    <row r="40" spans="1:19" ht="12.75">
      <c r="A40" s="2"/>
      <c r="B40" s="2" t="s">
        <v>45</v>
      </c>
      <c r="S40" s="2"/>
    </row>
    <row r="41" spans="1:19" ht="15">
      <c r="A41" s="2"/>
      <c r="B41" s="2" t="s">
        <v>51</v>
      </c>
      <c r="G41" s="34" t="s">
        <v>49</v>
      </c>
      <c r="S41" s="2"/>
    </row>
    <row r="42" spans="1:19" ht="12.75">
      <c r="A42" s="2"/>
      <c r="B42" s="2"/>
      <c r="S42" s="2"/>
    </row>
    <row r="43" spans="1:19" ht="12.75">
      <c r="A43" s="2"/>
      <c r="B43" s="2"/>
      <c r="S43" s="2"/>
    </row>
    <row r="44" spans="1:19" ht="12.75">
      <c r="A44" s="2"/>
      <c r="B44" s="2"/>
      <c r="S44" s="2"/>
    </row>
    <row r="45" spans="1:19" ht="12.75">
      <c r="A45" s="2"/>
      <c r="B45" s="2"/>
      <c r="S45" s="2"/>
    </row>
    <row r="46" spans="1:19" ht="12.75">
      <c r="A46" s="2"/>
      <c r="B46" s="2"/>
      <c r="S46" s="2"/>
    </row>
    <row r="47" spans="1:19" ht="12.75">
      <c r="A47" s="2"/>
      <c r="B47" s="2"/>
      <c r="S47" s="2"/>
    </row>
    <row r="48" spans="1:19" ht="12.75">
      <c r="A48" s="2"/>
      <c r="B48" s="2" t="s">
        <v>50</v>
      </c>
      <c r="S48" s="2"/>
    </row>
    <row r="49" spans="1:19" ht="21" customHeight="1">
      <c r="A49" s="2"/>
      <c r="B49" s="2" t="s">
        <v>48</v>
      </c>
      <c r="S49"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horizontalCentered="1"/>
  <pageMargins left="0" right="0" top="0" bottom="0" header="0.5118110236220472" footer="0.5118110236220472"/>
  <pageSetup horizontalDpi="600" verticalDpi="600" orientation="landscape" paperSize="9" scale="77"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31</v>
      </c>
      <c r="B12" s="25">
        <v>0</v>
      </c>
      <c r="C12" s="26">
        <v>1126184321.35</v>
      </c>
      <c r="D12" s="26">
        <v>268713428.72</v>
      </c>
      <c r="E12" s="26">
        <v>1153729037.43</v>
      </c>
      <c r="F12" s="26">
        <v>263795571.67</v>
      </c>
      <c r="G12" s="26">
        <v>1153729037.43</v>
      </c>
      <c r="H12" s="26">
        <v>263795571.67</v>
      </c>
      <c r="I12" s="26">
        <v>1222497629.8109</v>
      </c>
    </row>
    <row r="13" spans="1:9" ht="12.75">
      <c r="A13" s="25">
        <v>2</v>
      </c>
      <c r="B13" s="25">
        <v>2</v>
      </c>
      <c r="C13" s="26">
        <v>885037201.54</v>
      </c>
      <c r="D13" s="26">
        <v>965702590.050001</v>
      </c>
      <c r="E13" s="26">
        <v>912229240.57</v>
      </c>
      <c r="F13" s="26">
        <v>1029688612.38</v>
      </c>
      <c r="G13" s="26">
        <v>912229240.57</v>
      </c>
      <c r="H13" s="26">
        <v>1029688612.38</v>
      </c>
      <c r="I13" s="26">
        <v>4152665576.9897</v>
      </c>
    </row>
    <row r="14" spans="1:9" ht="12.75">
      <c r="A14" s="25">
        <v>7</v>
      </c>
      <c r="B14" s="25">
        <v>0</v>
      </c>
      <c r="C14" s="26">
        <v>139608865.28</v>
      </c>
      <c r="D14" s="26">
        <v>69004122.8</v>
      </c>
      <c r="E14" s="26">
        <v>135511095.57</v>
      </c>
      <c r="F14" s="26">
        <v>70577871.76</v>
      </c>
      <c r="G14" s="26">
        <v>135511095.57</v>
      </c>
      <c r="H14" s="26">
        <v>70577871.76</v>
      </c>
      <c r="I14" s="26">
        <v>286182499.8</v>
      </c>
    </row>
    <row r="15" spans="1:9" ht="12.75">
      <c r="A15" s="25">
        <v>1769</v>
      </c>
      <c r="B15" s="25">
        <v>0</v>
      </c>
      <c r="C15" s="26">
        <v>2449805338.43001</v>
      </c>
      <c r="D15" s="26">
        <v>7139005.5</v>
      </c>
      <c r="E15" s="26">
        <v>2434142200.78001</v>
      </c>
      <c r="F15" s="26">
        <v>7214733.9</v>
      </c>
      <c r="G15" s="26">
        <v>2434142200.78</v>
      </c>
      <c r="H15" s="26">
        <v>7214733.9</v>
      </c>
      <c r="I15" s="26">
        <v>29941145.685</v>
      </c>
    </row>
    <row r="16" spans="1:9" ht="12.75">
      <c r="A16" s="25">
        <v>1</v>
      </c>
      <c r="B16" s="25">
        <v>3</v>
      </c>
      <c r="C16" s="26">
        <v>263391119.98</v>
      </c>
      <c r="D16" s="26">
        <v>507282195.37</v>
      </c>
      <c r="E16" s="26">
        <v>274787733.03</v>
      </c>
      <c r="F16" s="26">
        <v>327849656.77</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148730700</v>
      </c>
      <c r="D19" s="26">
        <v>0</v>
      </c>
      <c r="E19" s="26">
        <v>133655500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118823315.75</v>
      </c>
      <c r="D22" s="26">
        <v>0</v>
      </c>
      <c r="E22" s="26">
        <v>118823315.75</v>
      </c>
      <c r="F22" s="26">
        <v>0</v>
      </c>
      <c r="G22" s="26">
        <v>118823315.75</v>
      </c>
      <c r="H22" s="26">
        <v>0</v>
      </c>
      <c r="I22" s="26">
        <v>0</v>
      </c>
    </row>
    <row r="23" spans="1:9" ht="12.75">
      <c r="A23" s="25">
        <v>9</v>
      </c>
      <c r="B23" s="25">
        <v>1</v>
      </c>
      <c r="C23" s="26">
        <v>197622059.81</v>
      </c>
      <c r="D23" s="26">
        <v>681639668.97</v>
      </c>
      <c r="E23" s="26">
        <v>198077633.15</v>
      </c>
      <c r="F23" s="26">
        <v>674532858.09</v>
      </c>
      <c r="G23" s="26">
        <v>198077633.15</v>
      </c>
      <c r="H23" s="26">
        <v>674532858.09</v>
      </c>
      <c r="I23" s="26">
        <v>3151599569.1733</v>
      </c>
    </row>
    <row r="24" spans="1:9" ht="12.75">
      <c r="A24" s="25">
        <v>35</v>
      </c>
      <c r="B24" s="25">
        <v>5</v>
      </c>
      <c r="C24" s="26">
        <v>1232079607.18</v>
      </c>
      <c r="D24" s="26">
        <v>2331538877.29</v>
      </c>
      <c r="E24" s="26">
        <v>1257449361.57</v>
      </c>
      <c r="F24" s="26">
        <v>2610893332.47</v>
      </c>
      <c r="G24" s="26">
        <v>1257449361.57</v>
      </c>
      <c r="H24" s="26">
        <v>2610893332.47</v>
      </c>
      <c r="I24" s="26">
        <v>10557291661.3679</v>
      </c>
    </row>
    <row r="25" spans="1:9" ht="12.75">
      <c r="A25" s="25">
        <v>0</v>
      </c>
      <c r="B25" s="25">
        <v>0</v>
      </c>
      <c r="C25" s="26">
        <v>25615968</v>
      </c>
      <c r="D25" s="26">
        <v>246747889.15</v>
      </c>
      <c r="E25" s="26">
        <v>22627480.25</v>
      </c>
      <c r="F25" s="26">
        <v>265837110.42</v>
      </c>
      <c r="G25" s="26">
        <v>22627480.25</v>
      </c>
      <c r="H25" s="26">
        <v>265837110.42</v>
      </c>
      <c r="I25" s="26">
        <v>1214932259.255</v>
      </c>
    </row>
    <row r="26" spans="1:9" ht="12.75">
      <c r="A26" s="25">
        <v>41</v>
      </c>
      <c r="B26" s="25">
        <v>0</v>
      </c>
      <c r="C26" s="26">
        <v>1891909497.51</v>
      </c>
      <c r="D26" s="26">
        <v>35526569.6</v>
      </c>
      <c r="E26" s="26">
        <v>1898742748.53</v>
      </c>
      <c r="F26" s="26">
        <v>37073253.87</v>
      </c>
      <c r="G26" s="26">
        <v>1898742748.53</v>
      </c>
      <c r="H26" s="26">
        <v>37073253.87</v>
      </c>
      <c r="I26" s="26">
        <v>373834658.9874</v>
      </c>
    </row>
    <row r="27" spans="1:9" ht="12.75">
      <c r="A27" s="25">
        <v>0</v>
      </c>
      <c r="B27" s="25">
        <v>0</v>
      </c>
      <c r="C27" s="26">
        <v>0</v>
      </c>
      <c r="D27" s="26">
        <v>0</v>
      </c>
      <c r="E27" s="26">
        <v>0</v>
      </c>
      <c r="F27" s="26">
        <v>0</v>
      </c>
      <c r="G27" s="26">
        <v>0</v>
      </c>
      <c r="H27" s="26">
        <v>0</v>
      </c>
      <c r="I27" s="26">
        <v>0</v>
      </c>
    </row>
    <row r="28" spans="1:9" ht="12.75">
      <c r="A28" s="25">
        <v>59</v>
      </c>
      <c r="B28" s="25">
        <v>0</v>
      </c>
      <c r="C28" s="26">
        <v>390179863.13</v>
      </c>
      <c r="D28" s="26">
        <v>9490648.35</v>
      </c>
      <c r="E28" s="26">
        <v>391233066.94</v>
      </c>
      <c r="F28" s="26">
        <v>10478509.02</v>
      </c>
      <c r="G28" s="26">
        <v>391233066.94</v>
      </c>
      <c r="H28" s="26">
        <v>10478509.02</v>
      </c>
      <c r="I28" s="26">
        <v>41663079.5425</v>
      </c>
    </row>
    <row r="29" spans="1:9" ht="12.75">
      <c r="A29" s="25">
        <v>6</v>
      </c>
      <c r="B29" s="25">
        <v>0</v>
      </c>
      <c r="C29" s="26">
        <v>336198569.16</v>
      </c>
      <c r="D29" s="26">
        <v>252887421.73</v>
      </c>
      <c r="E29" s="26">
        <v>357960335.94</v>
      </c>
      <c r="F29" s="26">
        <v>263203040.13</v>
      </c>
      <c r="G29" s="26">
        <v>357960335.94</v>
      </c>
      <c r="H29" s="26">
        <v>263203040.13</v>
      </c>
      <c r="I29" s="26">
        <v>1028480656.2555</v>
      </c>
    </row>
    <row r="30" spans="1:9" ht="12.75">
      <c r="A30" s="25">
        <v>3</v>
      </c>
      <c r="B30" s="25">
        <v>0</v>
      </c>
      <c r="C30" s="26">
        <v>40158642.18</v>
      </c>
      <c r="D30" s="26">
        <v>38457659.37</v>
      </c>
      <c r="E30" s="26">
        <v>41278893.92</v>
      </c>
      <c r="F30" s="26">
        <v>38592319.92</v>
      </c>
      <c r="G30" s="26">
        <v>41278893.92</v>
      </c>
      <c r="H30" s="26">
        <v>38592319.92</v>
      </c>
      <c r="I30" s="26">
        <v>165379116.975</v>
      </c>
    </row>
    <row r="31" spans="1:9" ht="12.75">
      <c r="A31" s="25">
        <v>1379</v>
      </c>
      <c r="B31" s="25">
        <v>0</v>
      </c>
      <c r="C31" s="26">
        <v>387349032.29</v>
      </c>
      <c r="D31" s="26">
        <v>255750325.32</v>
      </c>
      <c r="E31" s="26">
        <v>378276964.89</v>
      </c>
      <c r="F31" s="26">
        <v>239002673.34</v>
      </c>
      <c r="G31" s="26">
        <v>378276964.89</v>
      </c>
      <c r="H31" s="26">
        <v>239002673.34</v>
      </c>
      <c r="I31" s="26">
        <v>621351764.2345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
  <cp:lastModifiedBy>Пользователь Windows</cp:lastModifiedBy>
  <cp:lastPrinted>2021-03-04T09:51:03Z</cp:lastPrinted>
  <dcterms:modified xsi:type="dcterms:W3CDTF">2021-03-04T09:57:03Z</dcterms:modified>
  <cp:category/>
  <cp:version/>
  <cp:contentType/>
  <cp:contentStatus/>
</cp:coreProperties>
</file>